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/>
  <mc:AlternateContent xmlns:mc="http://schemas.openxmlformats.org/markup-compatibility/2006">
    <mc:Choice Requires="x15">
      <x15ac:absPath xmlns:x15ac="http://schemas.microsoft.com/office/spreadsheetml/2010/11/ac" url="E:\Dokument\SMC\Budget\"/>
    </mc:Choice>
  </mc:AlternateContent>
  <xr:revisionPtr revIDLastSave="0" documentId="13_ncr:1_{71614D15-A27E-4D51-A055-42F709FBCA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1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" i="1"/>
  <c r="E10" i="1"/>
  <c r="E11" i="1"/>
  <c r="E12" i="1"/>
  <c r="E13" i="1"/>
  <c r="E8" i="1"/>
  <c r="D69" i="1"/>
  <c r="C69" i="1"/>
  <c r="C74" i="1"/>
  <c r="D54" i="1"/>
  <c r="C54" i="1"/>
  <c r="C19" i="1"/>
  <c r="C13" i="1"/>
  <c r="D74" i="1"/>
  <c r="D19" i="1"/>
  <c r="D13" i="1"/>
  <c r="C80" i="1" l="1"/>
  <c r="C21" i="1"/>
  <c r="D21" i="1"/>
  <c r="D56" i="1" s="1"/>
  <c r="D80" i="1"/>
  <c r="C82" i="1" l="1"/>
  <c r="C56" i="1"/>
  <c r="D82" i="1"/>
  <c r="D88" i="1" s="1"/>
  <c r="D90" i="1" s="1"/>
  <c r="C92" i="1" l="1"/>
  <c r="C90" i="1"/>
  <c r="C88" i="1"/>
  <c r="C94" i="1"/>
  <c r="D92" i="1"/>
  <c r="D94" i="1"/>
</calcChain>
</file>

<file path=xl/sharedStrings.xml><?xml version="1.0" encoding="utf-8"?>
<sst xmlns="http://schemas.openxmlformats.org/spreadsheetml/2006/main" count="125" uniqueCount="125">
  <si>
    <t>Budget 2022 för SMC Uppsala län</t>
  </si>
  <si>
    <t>INTÄKTER</t>
  </si>
  <si>
    <t>Försäljning/kursavgifter</t>
  </si>
  <si>
    <t>3104</t>
  </si>
  <si>
    <t>Rörkenkiosk Intäkter</t>
  </si>
  <si>
    <t>3105</t>
  </si>
  <si>
    <t>Knix kurs</t>
  </si>
  <si>
    <t>3109</t>
  </si>
  <si>
    <t>Gruskurs</t>
  </si>
  <si>
    <t>3115</t>
  </si>
  <si>
    <t>Deltagaravgift Avrostning</t>
  </si>
  <si>
    <t>3120</t>
  </si>
  <si>
    <t>Årskort</t>
  </si>
  <si>
    <t>Summa försäljning/kursavgifter</t>
  </si>
  <si>
    <t>Övriga intäkter</t>
  </si>
  <si>
    <t>3900</t>
  </si>
  <si>
    <t>Medlemsintäkter Länstian</t>
  </si>
  <si>
    <t>3990</t>
  </si>
  <si>
    <t>Övriga ersättningar och intäkter</t>
  </si>
  <si>
    <t>3999</t>
  </si>
  <si>
    <t>Övriga rörelseintäkter</t>
  </si>
  <si>
    <t>Summa övriga rörelseintäkter</t>
  </si>
  <si>
    <t>SUMMA INTÄKTER</t>
  </si>
  <si>
    <t>KOSTNADER</t>
  </si>
  <si>
    <t>Inköp matrial och varor</t>
  </si>
  <si>
    <t>4030</t>
  </si>
  <si>
    <t>Informatör</t>
  </si>
  <si>
    <t>4050</t>
  </si>
  <si>
    <t>Styrelseutgifter</t>
  </si>
  <si>
    <t>4051</t>
  </si>
  <si>
    <t>Konferenser</t>
  </si>
  <si>
    <t>4052</t>
  </si>
  <si>
    <t>Distriksårsmöte</t>
  </si>
  <si>
    <t>4053</t>
  </si>
  <si>
    <t>Distriksträff</t>
  </si>
  <si>
    <t>4054</t>
  </si>
  <si>
    <t>Riksårsmöte</t>
  </si>
  <si>
    <t>4055</t>
  </si>
  <si>
    <t>Storkonferenshelg</t>
  </si>
  <si>
    <t>4080</t>
  </si>
  <si>
    <t>Medlemsaktivitet</t>
  </si>
  <si>
    <t>4101</t>
  </si>
  <si>
    <t>Instruktörskonferans</t>
  </si>
  <si>
    <t>4102</t>
  </si>
  <si>
    <t>Instruktörsutbildning</t>
  </si>
  <si>
    <t>4103</t>
  </si>
  <si>
    <t>Funktionärsaktiviteter</t>
  </si>
  <si>
    <t>4104</t>
  </si>
  <si>
    <t>Inköp Rörkenkiosk</t>
  </si>
  <si>
    <t>4106</t>
  </si>
  <si>
    <t>Ersättning till SMC s Skadefond</t>
  </si>
  <si>
    <t>4107</t>
  </si>
  <si>
    <t>Milersättning funktionärer Rörken</t>
  </si>
  <si>
    <t>4108</t>
  </si>
  <si>
    <t>Övriga funktionärsersättningar Rörken</t>
  </si>
  <si>
    <t>4109</t>
  </si>
  <si>
    <t>Ersättning Östra Aros MCK</t>
  </si>
  <si>
    <t>4110</t>
  </si>
  <si>
    <t>Presentkort</t>
  </si>
  <si>
    <t>4111</t>
  </si>
  <si>
    <t>Hyra av Rörken</t>
  </si>
  <si>
    <t>4112</t>
  </si>
  <si>
    <t>Funktionärskläder</t>
  </si>
  <si>
    <t>4114</t>
  </si>
  <si>
    <t>Milersättning Avrostning</t>
  </si>
  <si>
    <t>4116</t>
  </si>
  <si>
    <t>Nyanskaffning Rörken</t>
  </si>
  <si>
    <t>4124</t>
  </si>
  <si>
    <t>Reseersättning MCT</t>
  </si>
  <si>
    <t>4126</t>
  </si>
  <si>
    <t>Bilaga MC Folket</t>
  </si>
  <si>
    <t>4130</t>
  </si>
  <si>
    <t>Mat o Logi Grus</t>
  </si>
  <si>
    <t>4131</t>
  </si>
  <si>
    <t>Material Grus</t>
  </si>
  <si>
    <t>4132</t>
  </si>
  <si>
    <t>Reseersättning Grus</t>
  </si>
  <si>
    <t>4133</t>
  </si>
  <si>
    <t>Avrostning övrigt</t>
  </si>
  <si>
    <t>4134</t>
  </si>
  <si>
    <t>Grus Övrigt</t>
  </si>
  <si>
    <t>4135</t>
  </si>
  <si>
    <t>Ezzos Minnesfond</t>
  </si>
  <si>
    <t>Summa kostnader</t>
  </si>
  <si>
    <t>Bruttovinst</t>
  </si>
  <si>
    <t>Övriga externa utgifter</t>
  </si>
  <si>
    <t>5010</t>
  </si>
  <si>
    <t>Lokalhyra</t>
  </si>
  <si>
    <t>Förbrukningsmatriel</t>
  </si>
  <si>
    <t>6110</t>
  </si>
  <si>
    <t>Kontorsmateriel</t>
  </si>
  <si>
    <t>6120</t>
  </si>
  <si>
    <t>Programvaror</t>
  </si>
  <si>
    <t>6230</t>
  </si>
  <si>
    <t>Datakommunikation</t>
  </si>
  <si>
    <t>6250</t>
  </si>
  <si>
    <t>Postbefordran</t>
  </si>
  <si>
    <t>6310</t>
  </si>
  <si>
    <t>Företagsförsäkringar</t>
  </si>
  <si>
    <t>6390</t>
  </si>
  <si>
    <t>Övriga kostnader</t>
  </si>
  <si>
    <t>6570</t>
  </si>
  <si>
    <t>Bankkostnader</t>
  </si>
  <si>
    <t>Övriga externa tjänster</t>
  </si>
  <si>
    <t>Summa övriga externa rörelseutgifter</t>
  </si>
  <si>
    <t>Utgifter för personal</t>
  </si>
  <si>
    <t>7510</t>
  </si>
  <si>
    <t>Lagstadgade sociala avgifter</t>
  </si>
  <si>
    <t>7610</t>
  </si>
  <si>
    <t>Utbildning</t>
  </si>
  <si>
    <t>Summa utgifter för personal</t>
  </si>
  <si>
    <t>Avskrivningar/nedskrivningar</t>
  </si>
  <si>
    <t>7831</t>
  </si>
  <si>
    <t>Avskrivningar</t>
  </si>
  <si>
    <t>Summa avskrivningar/nedskrivningar</t>
  </si>
  <si>
    <t>SUMMA RÖRELSEKOSTNADER</t>
  </si>
  <si>
    <t>Rörelseresultat</t>
  </si>
  <si>
    <t>Finansiella poster</t>
  </si>
  <si>
    <t>8310</t>
  </si>
  <si>
    <t>Ränteintäkter från omsättningstillgångar</t>
  </si>
  <si>
    <t>Summa finansiella poster</t>
  </si>
  <si>
    <t>Resultat efter finansiella poster</t>
  </si>
  <si>
    <t>Resultat efter extraordinära poster</t>
  </si>
  <si>
    <t>Resultat före skatt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</si>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</sst>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Arial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"/>
  <dimension ref="A1:F94"/>
  <sheetViews>
    <sheetView tabSelected="1" topLeftCell="A7" workbookViewId="0">
      <selection activeCell="E14" sqref="E14:E15"/>
    </sheetView>
  </sheetViews>
  <sheetFormatPr defaultColWidth="9.140625" defaultRowHeight="13.15"/>
  <cols>
    <col min="1" max="1" width="5.7109375" customWidth="1"/>
    <col min="2" max="2" width="40.140625" customWidth="1"/>
    <col min="3" max="3" width="15.28515625" style="1" customWidth="1"/>
    <col min="4" max="4" width="15.140625" customWidth="1"/>
    <col min="5" max="5" width="11.5703125" bestFit="1" customWidth="1"/>
  </cols>
  <sheetData>
    <row r="1" spans="1:6" ht="17.45">
      <c r="B1" s="8" t="s">
        <v>0</v>
      </c>
    </row>
    <row r="2" spans="1:6" ht="15">
      <c r="A2" s="2"/>
      <c r="B2" s="2"/>
      <c r="C2" s="3"/>
      <c r="D2" s="2"/>
      <c r="E2" s="2"/>
      <c r="F2" s="2"/>
    </row>
    <row r="3" spans="1:6" ht="15">
      <c r="A3" s="2"/>
      <c r="B3" s="2"/>
      <c r="C3" s="3"/>
      <c r="D3" s="2"/>
      <c r="E3" s="2"/>
      <c r="F3" s="2"/>
    </row>
    <row r="4" spans="1:6" ht="15">
      <c r="A4" s="2"/>
      <c r="B4" s="2"/>
      <c r="C4" s="3"/>
      <c r="D4" s="2"/>
      <c r="E4" s="2"/>
      <c r="F4" s="2"/>
    </row>
    <row r="5" spans="1:6" ht="15">
      <c r="A5" s="2"/>
      <c r="B5" s="2"/>
      <c r="C5" s="4">
        <v>2021</v>
      </c>
      <c r="D5" s="5">
        <v>2022</v>
      </c>
      <c r="E5" s="2"/>
      <c r="F5" s="2"/>
    </row>
    <row r="6" spans="1:6" ht="15.6">
      <c r="A6" s="2"/>
      <c r="B6" s="6" t="s">
        <v>1</v>
      </c>
      <c r="C6" s="3"/>
      <c r="D6" s="2"/>
      <c r="E6" s="2"/>
      <c r="F6" s="2"/>
    </row>
    <row r="7" spans="1:6" ht="15">
      <c r="A7" s="2"/>
      <c r="B7" s="2" t="s">
        <v>2</v>
      </c>
      <c r="C7" s="3"/>
      <c r="D7" s="2"/>
      <c r="E7" s="2"/>
      <c r="F7" s="2"/>
    </row>
    <row r="8" spans="1:6" ht="15">
      <c r="A8" s="9" t="s">
        <v>3</v>
      </c>
      <c r="B8" s="9" t="s">
        <v>4</v>
      </c>
      <c r="C8" s="10">
        <v>4560</v>
      </c>
      <c r="D8" s="9">
        <v>10000</v>
      </c>
      <c r="E8" s="3">
        <f>D8-C8</f>
        <v>5440</v>
      </c>
      <c r="F8" s="2"/>
    </row>
    <row r="9" spans="1:6" ht="15">
      <c r="A9" s="9" t="s">
        <v>5</v>
      </c>
      <c r="B9" s="9" t="s">
        <v>6</v>
      </c>
      <c r="C9" s="10">
        <v>246150</v>
      </c>
      <c r="D9" s="9">
        <v>247000</v>
      </c>
      <c r="E9" s="3">
        <f t="shared" ref="E9:E72" si="0">D9-C9</f>
        <v>850</v>
      </c>
      <c r="F9" s="2"/>
    </row>
    <row r="10" spans="1:6" ht="15">
      <c r="A10" s="9" t="s">
        <v>7</v>
      </c>
      <c r="B10" s="9" t="s">
        <v>8</v>
      </c>
      <c r="C10" s="10">
        <v>38870</v>
      </c>
      <c r="D10" s="9">
        <v>40000</v>
      </c>
      <c r="E10" s="3">
        <f t="shared" si="0"/>
        <v>1130</v>
      </c>
      <c r="F10" s="2"/>
    </row>
    <row r="11" spans="1:6" ht="15">
      <c r="A11" s="9" t="s">
        <v>9</v>
      </c>
      <c r="B11" s="9" t="s">
        <v>10</v>
      </c>
      <c r="C11" s="10">
        <v>4900</v>
      </c>
      <c r="D11" s="9">
        <v>10000</v>
      </c>
      <c r="E11" s="3">
        <f t="shared" si="0"/>
        <v>5100</v>
      </c>
      <c r="F11" s="2"/>
    </row>
    <row r="12" spans="1:6" ht="15">
      <c r="A12" s="9" t="s">
        <v>11</v>
      </c>
      <c r="B12" s="9" t="s">
        <v>12</v>
      </c>
      <c r="C12" s="10">
        <v>36000</v>
      </c>
      <c r="D12" s="9">
        <v>36000</v>
      </c>
      <c r="E12" s="3">
        <f t="shared" si="0"/>
        <v>0</v>
      </c>
      <c r="F12" s="2"/>
    </row>
    <row r="13" spans="1:6" ht="15.6">
      <c r="A13" s="2"/>
      <c r="B13" s="6" t="s">
        <v>13</v>
      </c>
      <c r="C13" s="7">
        <f>SUM(C8:C12)</f>
        <v>330480</v>
      </c>
      <c r="D13" s="6">
        <f>SUM(D8:D12)</f>
        <v>343000</v>
      </c>
      <c r="E13" s="3">
        <f t="shared" si="0"/>
        <v>12520</v>
      </c>
      <c r="F13" s="2"/>
    </row>
    <row r="14" spans="1:6" ht="15">
      <c r="A14" s="2"/>
      <c r="B14" s="2"/>
      <c r="C14" s="3"/>
      <c r="D14" s="2"/>
      <c r="E14" s="3"/>
      <c r="F14" s="2"/>
    </row>
    <row r="15" spans="1:6" ht="15">
      <c r="A15" s="2"/>
      <c r="B15" s="2" t="s">
        <v>14</v>
      </c>
      <c r="C15" s="3"/>
      <c r="D15" s="2"/>
      <c r="E15" s="3"/>
      <c r="F15" s="2"/>
    </row>
    <row r="16" spans="1:6" ht="15">
      <c r="A16" s="9" t="s">
        <v>15</v>
      </c>
      <c r="B16" s="9" t="s">
        <v>16</v>
      </c>
      <c r="C16" s="10">
        <v>100000</v>
      </c>
      <c r="D16" s="9">
        <v>110000</v>
      </c>
      <c r="E16" s="3">
        <f t="shared" si="0"/>
        <v>10000</v>
      </c>
      <c r="F16" s="2"/>
    </row>
    <row r="17" spans="1:6" ht="15">
      <c r="A17" s="9" t="s">
        <v>17</v>
      </c>
      <c r="B17" s="9" t="s">
        <v>18</v>
      </c>
      <c r="C17" s="10">
        <v>27275</v>
      </c>
      <c r="D17" s="9">
        <v>0</v>
      </c>
      <c r="E17" s="3">
        <f t="shared" si="0"/>
        <v>-27275</v>
      </c>
      <c r="F17" s="2"/>
    </row>
    <row r="18" spans="1:6" ht="15">
      <c r="A18" s="9" t="s">
        <v>19</v>
      </c>
      <c r="B18" s="9" t="s">
        <v>20</v>
      </c>
      <c r="C18" s="10">
        <v>8442</v>
      </c>
      <c r="D18" s="9">
        <v>0</v>
      </c>
      <c r="E18" s="3">
        <f t="shared" si="0"/>
        <v>-8442</v>
      </c>
      <c r="F18" s="2"/>
    </row>
    <row r="19" spans="1:6" ht="15.6">
      <c r="A19" s="2"/>
      <c r="B19" s="6" t="s">
        <v>21</v>
      </c>
      <c r="C19" s="7">
        <f>SUM(C16:C18)</f>
        <v>135717</v>
      </c>
      <c r="D19" s="6">
        <f>SUM(D16:D18)</f>
        <v>110000</v>
      </c>
      <c r="E19" s="3">
        <f t="shared" si="0"/>
        <v>-25717</v>
      </c>
      <c r="F19" s="2"/>
    </row>
    <row r="20" spans="1:6" ht="15">
      <c r="A20" s="2"/>
      <c r="B20" s="2"/>
      <c r="C20" s="3"/>
      <c r="D20" s="2"/>
      <c r="E20" s="3"/>
      <c r="F20" s="2"/>
    </row>
    <row r="21" spans="1:6" ht="15.6">
      <c r="A21" s="2"/>
      <c r="B21" s="6" t="s">
        <v>22</v>
      </c>
      <c r="C21" s="7">
        <f>SUM(C13+C19)</f>
        <v>466197</v>
      </c>
      <c r="D21" s="6">
        <f>SUM(D13+D19)</f>
        <v>453000</v>
      </c>
      <c r="E21" s="3">
        <f t="shared" si="0"/>
        <v>-13197</v>
      </c>
      <c r="F21" s="2"/>
    </row>
    <row r="22" spans="1:6" ht="15">
      <c r="A22" s="2"/>
      <c r="B22" s="2"/>
      <c r="C22" s="3"/>
      <c r="D22" s="2"/>
      <c r="E22" s="3"/>
      <c r="F22" s="2"/>
    </row>
    <row r="23" spans="1:6" ht="15.6">
      <c r="A23" s="2"/>
      <c r="B23" s="6" t="s">
        <v>23</v>
      </c>
      <c r="C23" s="3"/>
      <c r="D23" s="2"/>
      <c r="E23" s="3"/>
      <c r="F23" s="2"/>
    </row>
    <row r="24" spans="1:6" ht="15">
      <c r="A24" s="11">
        <v>4010</v>
      </c>
      <c r="B24" s="9" t="s">
        <v>24</v>
      </c>
      <c r="C24" s="10">
        <v>-738</v>
      </c>
      <c r="D24" s="9">
        <v>-1500</v>
      </c>
      <c r="E24" s="3">
        <f t="shared" si="0"/>
        <v>-762</v>
      </c>
      <c r="F24" s="2"/>
    </row>
    <row r="25" spans="1:6" ht="15">
      <c r="A25" s="9" t="s">
        <v>25</v>
      </c>
      <c r="B25" s="9" t="s">
        <v>26</v>
      </c>
      <c r="C25" s="10">
        <v>-5678</v>
      </c>
      <c r="D25" s="9">
        <v>-7000</v>
      </c>
      <c r="E25" s="3">
        <f t="shared" si="0"/>
        <v>-1322</v>
      </c>
      <c r="F25" s="2"/>
    </row>
    <row r="26" spans="1:6" ht="15">
      <c r="A26" s="9" t="s">
        <v>27</v>
      </c>
      <c r="B26" s="9" t="s">
        <v>28</v>
      </c>
      <c r="C26" s="10">
        <v>-1148</v>
      </c>
      <c r="D26" s="9">
        <v>-1500</v>
      </c>
      <c r="E26" s="3">
        <f t="shared" si="0"/>
        <v>-352</v>
      </c>
      <c r="F26" s="2"/>
    </row>
    <row r="27" spans="1:6" ht="15">
      <c r="A27" s="9" t="s">
        <v>29</v>
      </c>
      <c r="B27" s="9" t="s">
        <v>30</v>
      </c>
      <c r="C27" s="10">
        <v>0</v>
      </c>
      <c r="D27" s="9">
        <v>-5000</v>
      </c>
      <c r="E27" s="3">
        <f t="shared" si="0"/>
        <v>-5000</v>
      </c>
      <c r="F27" s="2"/>
    </row>
    <row r="28" spans="1:6" ht="15">
      <c r="A28" s="9" t="s">
        <v>31</v>
      </c>
      <c r="B28" s="9" t="s">
        <v>32</v>
      </c>
      <c r="C28" s="10">
        <v>0</v>
      </c>
      <c r="D28" s="9">
        <v>-2500</v>
      </c>
      <c r="E28" s="3">
        <f t="shared" si="0"/>
        <v>-2500</v>
      </c>
      <c r="F28" s="2"/>
    </row>
    <row r="29" spans="1:6" ht="15">
      <c r="A29" s="9" t="s">
        <v>33</v>
      </c>
      <c r="B29" s="9" t="s">
        <v>34</v>
      </c>
      <c r="C29" s="10">
        <v>0</v>
      </c>
      <c r="D29" s="9">
        <v>-10000</v>
      </c>
      <c r="E29" s="3">
        <f t="shared" si="0"/>
        <v>-10000</v>
      </c>
      <c r="F29" s="2"/>
    </row>
    <row r="30" spans="1:6" ht="15">
      <c r="A30" s="9" t="s">
        <v>35</v>
      </c>
      <c r="B30" s="9" t="s">
        <v>36</v>
      </c>
      <c r="C30" s="10">
        <v>0</v>
      </c>
      <c r="D30" s="9">
        <v>-10000</v>
      </c>
      <c r="E30" s="3">
        <f t="shared" si="0"/>
        <v>-10000</v>
      </c>
      <c r="F30" s="2"/>
    </row>
    <row r="31" spans="1:6" ht="15">
      <c r="A31" s="9" t="s">
        <v>37</v>
      </c>
      <c r="B31" s="9" t="s">
        <v>38</v>
      </c>
      <c r="C31" s="10">
        <v>-68</v>
      </c>
      <c r="D31" s="9">
        <v>-20000</v>
      </c>
      <c r="E31" s="3">
        <f t="shared" si="0"/>
        <v>-19932</v>
      </c>
      <c r="F31" s="2"/>
    </row>
    <row r="32" spans="1:6" ht="15">
      <c r="A32" s="9" t="s">
        <v>39</v>
      </c>
      <c r="B32" s="9" t="s">
        <v>40</v>
      </c>
      <c r="C32" s="10">
        <v>-3997</v>
      </c>
      <c r="D32" s="9">
        <v>-15000</v>
      </c>
      <c r="E32" s="3">
        <f t="shared" si="0"/>
        <v>-11003</v>
      </c>
      <c r="F32" s="2"/>
    </row>
    <row r="33" spans="1:6" ht="15">
      <c r="A33" s="9" t="s">
        <v>41</v>
      </c>
      <c r="B33" s="9" t="s">
        <v>42</v>
      </c>
      <c r="C33" s="10">
        <v>0</v>
      </c>
      <c r="D33" s="9">
        <v>-15000</v>
      </c>
      <c r="E33" s="3">
        <f t="shared" si="0"/>
        <v>-15000</v>
      </c>
      <c r="F33" s="2"/>
    </row>
    <row r="34" spans="1:6" ht="15">
      <c r="A34" s="9" t="s">
        <v>43</v>
      </c>
      <c r="B34" s="9" t="s">
        <v>44</v>
      </c>
      <c r="C34" s="10">
        <v>-64682</v>
      </c>
      <c r="D34" s="9">
        <v>-40000</v>
      </c>
      <c r="E34" s="3">
        <f t="shared" si="0"/>
        <v>24682</v>
      </c>
      <c r="F34" s="2"/>
    </row>
    <row r="35" spans="1:6" ht="15">
      <c r="A35" s="9" t="s">
        <v>45</v>
      </c>
      <c r="B35" s="9" t="s">
        <v>46</v>
      </c>
      <c r="C35" s="10">
        <v>-24568</v>
      </c>
      <c r="D35" s="9">
        <v>-25000</v>
      </c>
      <c r="E35" s="3">
        <f t="shared" si="0"/>
        <v>-432</v>
      </c>
      <c r="F35" s="2"/>
    </row>
    <row r="36" spans="1:6" ht="15">
      <c r="A36" s="9" t="s">
        <v>47</v>
      </c>
      <c r="B36" s="9" t="s">
        <v>48</v>
      </c>
      <c r="C36" s="10">
        <v>-8508</v>
      </c>
      <c r="D36" s="9">
        <v>-10000</v>
      </c>
      <c r="E36" s="3">
        <f t="shared" si="0"/>
        <v>-1492</v>
      </c>
      <c r="F36" s="2"/>
    </row>
    <row r="37" spans="1:6" ht="15">
      <c r="A37" s="9" t="s">
        <v>49</v>
      </c>
      <c r="B37" s="9" t="s">
        <v>50</v>
      </c>
      <c r="C37" s="10">
        <v>0</v>
      </c>
      <c r="D37" s="9">
        <v>0</v>
      </c>
      <c r="E37" s="3">
        <f t="shared" si="0"/>
        <v>0</v>
      </c>
      <c r="F37" s="2"/>
    </row>
    <row r="38" spans="1:6" ht="15">
      <c r="A38" s="9" t="s">
        <v>51</v>
      </c>
      <c r="B38" s="9" t="s">
        <v>52</v>
      </c>
      <c r="C38" s="10">
        <v>-102616</v>
      </c>
      <c r="D38" s="9">
        <v>-105000</v>
      </c>
      <c r="E38" s="3">
        <f t="shared" si="0"/>
        <v>-2384</v>
      </c>
      <c r="F38" s="2"/>
    </row>
    <row r="39" spans="1:6" ht="15">
      <c r="A39" s="9" t="s">
        <v>53</v>
      </c>
      <c r="B39" s="9" t="s">
        <v>54</v>
      </c>
      <c r="C39" s="10">
        <v>-185</v>
      </c>
      <c r="D39" s="9">
        <v>-500</v>
      </c>
      <c r="E39" s="3">
        <f t="shared" si="0"/>
        <v>-315</v>
      </c>
      <c r="F39" s="2"/>
    </row>
    <row r="40" spans="1:6" ht="15">
      <c r="A40" s="9" t="s">
        <v>55</v>
      </c>
      <c r="B40" s="9" t="s">
        <v>56</v>
      </c>
      <c r="C40" s="10">
        <v>-6000</v>
      </c>
      <c r="D40" s="9">
        <v>-6000</v>
      </c>
      <c r="E40" s="3">
        <f t="shared" si="0"/>
        <v>0</v>
      </c>
      <c r="F40" s="2"/>
    </row>
    <row r="41" spans="1:6" ht="15">
      <c r="A41" s="9" t="s">
        <v>57</v>
      </c>
      <c r="B41" s="9" t="s">
        <v>58</v>
      </c>
      <c r="C41" s="10">
        <v>-4000</v>
      </c>
      <c r="D41" s="9">
        <v>-5000</v>
      </c>
      <c r="E41" s="3">
        <f t="shared" si="0"/>
        <v>-1000</v>
      </c>
      <c r="F41" s="2"/>
    </row>
    <row r="42" spans="1:6" ht="15">
      <c r="A42" s="9" t="s">
        <v>59</v>
      </c>
      <c r="B42" s="9" t="s">
        <v>60</v>
      </c>
      <c r="C42" s="10">
        <v>-101625</v>
      </c>
      <c r="D42" s="9">
        <v>-105000</v>
      </c>
      <c r="E42" s="3">
        <f t="shared" si="0"/>
        <v>-3375</v>
      </c>
      <c r="F42" s="2"/>
    </row>
    <row r="43" spans="1:6" ht="15">
      <c r="A43" s="9" t="s">
        <v>61</v>
      </c>
      <c r="B43" s="9" t="s">
        <v>62</v>
      </c>
      <c r="C43" s="10">
        <v>-23597</v>
      </c>
      <c r="D43" s="9">
        <v>-5000</v>
      </c>
      <c r="E43" s="3">
        <f t="shared" si="0"/>
        <v>18597</v>
      </c>
      <c r="F43" s="2"/>
    </row>
    <row r="44" spans="1:6" ht="15">
      <c r="A44" s="9" t="s">
        <v>63</v>
      </c>
      <c r="B44" s="9" t="s">
        <v>64</v>
      </c>
      <c r="C44" s="10">
        <v>0</v>
      </c>
      <c r="D44" s="9">
        <v>-3000</v>
      </c>
      <c r="E44" s="3">
        <f t="shared" si="0"/>
        <v>-3000</v>
      </c>
      <c r="F44" s="2"/>
    </row>
    <row r="45" spans="1:6" ht="15">
      <c r="A45" s="9" t="s">
        <v>65</v>
      </c>
      <c r="B45" s="9" t="s">
        <v>66</v>
      </c>
      <c r="C45" s="10">
        <v>-83786</v>
      </c>
      <c r="D45" s="9">
        <v>-20000</v>
      </c>
      <c r="E45" s="3">
        <f t="shared" si="0"/>
        <v>63786</v>
      </c>
      <c r="F45" s="2"/>
    </row>
    <row r="46" spans="1:6" ht="15">
      <c r="A46" s="9" t="s">
        <v>67</v>
      </c>
      <c r="B46" s="9" t="s">
        <v>68</v>
      </c>
      <c r="C46" s="10">
        <v>0</v>
      </c>
      <c r="D46" s="9">
        <v>-2000</v>
      </c>
      <c r="E46" s="3">
        <f t="shared" si="0"/>
        <v>-2000</v>
      </c>
      <c r="F46" s="2"/>
    </row>
    <row r="47" spans="1:6" ht="15">
      <c r="A47" s="9" t="s">
        <v>69</v>
      </c>
      <c r="B47" s="9" t="s">
        <v>70</v>
      </c>
      <c r="C47" s="10">
        <v>0</v>
      </c>
      <c r="D47" s="9">
        <v>0</v>
      </c>
      <c r="E47" s="3">
        <f t="shared" si="0"/>
        <v>0</v>
      </c>
      <c r="F47" s="2"/>
    </row>
    <row r="48" spans="1:6" ht="15">
      <c r="A48" s="9" t="s">
        <v>71</v>
      </c>
      <c r="B48" s="9" t="s">
        <v>72</v>
      </c>
      <c r="C48" s="10">
        <v>-5483</v>
      </c>
      <c r="D48" s="9">
        <v>-6000</v>
      </c>
      <c r="E48" s="3">
        <f t="shared" si="0"/>
        <v>-517</v>
      </c>
      <c r="F48" s="2"/>
    </row>
    <row r="49" spans="1:6" ht="15">
      <c r="A49" s="9" t="s">
        <v>73</v>
      </c>
      <c r="B49" s="9" t="s">
        <v>74</v>
      </c>
      <c r="C49" s="10">
        <v>-237</v>
      </c>
      <c r="D49" s="9">
        <v>-1000</v>
      </c>
      <c r="E49" s="3">
        <f t="shared" si="0"/>
        <v>-763</v>
      </c>
      <c r="F49" s="2"/>
    </row>
    <row r="50" spans="1:6" ht="15">
      <c r="A50" s="9" t="s">
        <v>75</v>
      </c>
      <c r="B50" s="9" t="s">
        <v>76</v>
      </c>
      <c r="C50" s="10">
        <v>-407</v>
      </c>
      <c r="D50" s="9">
        <v>-1000</v>
      </c>
      <c r="E50" s="3">
        <f t="shared" si="0"/>
        <v>-593</v>
      </c>
      <c r="F50" s="2"/>
    </row>
    <row r="51" spans="1:6" ht="15">
      <c r="A51" s="9" t="s">
        <v>77</v>
      </c>
      <c r="B51" s="9" t="s">
        <v>78</v>
      </c>
      <c r="C51" s="10">
        <v>0</v>
      </c>
      <c r="D51" s="9">
        <v>-1000</v>
      </c>
      <c r="E51" s="3">
        <f t="shared" si="0"/>
        <v>-1000</v>
      </c>
      <c r="F51" s="2"/>
    </row>
    <row r="52" spans="1:6" ht="15">
      <c r="A52" s="9" t="s">
        <v>79</v>
      </c>
      <c r="B52" s="9" t="s">
        <v>80</v>
      </c>
      <c r="C52" s="10">
        <v>-7000</v>
      </c>
      <c r="D52" s="9">
        <v>-8000</v>
      </c>
      <c r="E52" s="3">
        <f t="shared" si="0"/>
        <v>-1000</v>
      </c>
      <c r="F52" s="2"/>
    </row>
    <row r="53" spans="1:6" ht="15">
      <c r="A53" s="9" t="s">
        <v>81</v>
      </c>
      <c r="B53" s="9" t="s">
        <v>82</v>
      </c>
      <c r="C53" s="10">
        <v>0</v>
      </c>
      <c r="D53" s="9">
        <v>0</v>
      </c>
      <c r="E53" s="3">
        <f t="shared" si="0"/>
        <v>0</v>
      </c>
      <c r="F53" s="2"/>
    </row>
    <row r="54" spans="1:6" ht="15.6">
      <c r="A54" s="2"/>
      <c r="B54" s="6" t="s">
        <v>83</v>
      </c>
      <c r="C54" s="7">
        <f>SUM(C24:C53)</f>
        <v>-444323</v>
      </c>
      <c r="D54" s="6">
        <f>SUM(D24:D53)</f>
        <v>-431000</v>
      </c>
      <c r="E54" s="3">
        <f t="shared" si="0"/>
        <v>13323</v>
      </c>
      <c r="F54" s="2"/>
    </row>
    <row r="55" spans="1:6" ht="15">
      <c r="A55" s="2"/>
      <c r="B55" s="2"/>
      <c r="C55" s="3"/>
      <c r="D55" s="2"/>
      <c r="E55" s="3">
        <f t="shared" si="0"/>
        <v>0</v>
      </c>
      <c r="F55" s="2"/>
    </row>
    <row r="56" spans="1:6" ht="15.6">
      <c r="A56" s="2"/>
      <c r="B56" s="6" t="s">
        <v>84</v>
      </c>
      <c r="C56" s="7">
        <f>SUM(C21+C54)</f>
        <v>21874</v>
      </c>
      <c r="D56" s="6">
        <f>SUM(D21+D54)</f>
        <v>22000</v>
      </c>
      <c r="E56" s="3">
        <f t="shared" si="0"/>
        <v>126</v>
      </c>
      <c r="F56" s="2"/>
    </row>
    <row r="57" spans="1:6" ht="15">
      <c r="A57" s="2"/>
      <c r="B57" s="2"/>
      <c r="C57" s="3"/>
      <c r="D57" s="2"/>
      <c r="E57" s="3">
        <f t="shared" si="0"/>
        <v>0</v>
      </c>
      <c r="F57" s="2"/>
    </row>
    <row r="58" spans="1:6" ht="15">
      <c r="A58" s="2"/>
      <c r="B58" s="2" t="s">
        <v>85</v>
      </c>
      <c r="C58" s="3"/>
      <c r="D58" s="2"/>
      <c r="E58" s="3">
        <f t="shared" si="0"/>
        <v>0</v>
      </c>
      <c r="F58" s="2"/>
    </row>
    <row r="59" spans="1:6" ht="15">
      <c r="A59" s="9" t="s">
        <v>86</v>
      </c>
      <c r="B59" s="9" t="s">
        <v>87</v>
      </c>
      <c r="C59" s="10">
        <v>-6000</v>
      </c>
      <c r="D59" s="9">
        <v>-6000</v>
      </c>
      <c r="E59" s="3">
        <f t="shared" si="0"/>
        <v>0</v>
      </c>
      <c r="F59" s="2"/>
    </row>
    <row r="60" spans="1:6" ht="15">
      <c r="A60" s="9">
        <v>5460</v>
      </c>
      <c r="B60" s="9" t="s">
        <v>88</v>
      </c>
      <c r="C60" s="10">
        <v>-1313</v>
      </c>
      <c r="D60" s="9">
        <v>-1500</v>
      </c>
      <c r="E60" s="3">
        <f t="shared" si="0"/>
        <v>-187</v>
      </c>
      <c r="F60" s="2"/>
    </row>
    <row r="61" spans="1:6" ht="15">
      <c r="A61" s="9" t="s">
        <v>89</v>
      </c>
      <c r="B61" s="9" t="s">
        <v>90</v>
      </c>
      <c r="C61" s="10">
        <v>-340</v>
      </c>
      <c r="D61" s="9">
        <v>-1000</v>
      </c>
      <c r="E61" s="3">
        <f t="shared" si="0"/>
        <v>-660</v>
      </c>
      <c r="F61" s="2"/>
    </row>
    <row r="62" spans="1:6" ht="15">
      <c r="A62" s="9" t="s">
        <v>91</v>
      </c>
      <c r="B62" s="9" t="s">
        <v>92</v>
      </c>
      <c r="C62" s="10">
        <v>-1485</v>
      </c>
      <c r="D62" s="9">
        <v>-1500</v>
      </c>
      <c r="E62" s="3">
        <f t="shared" si="0"/>
        <v>-15</v>
      </c>
      <c r="F62" s="2"/>
    </row>
    <row r="63" spans="1:6" ht="15">
      <c r="A63" s="9" t="s">
        <v>93</v>
      </c>
      <c r="B63" s="9" t="s">
        <v>94</v>
      </c>
      <c r="C63" s="10">
        <v>-2720</v>
      </c>
      <c r="D63" s="9">
        <v>-3000</v>
      </c>
      <c r="E63" s="3">
        <f t="shared" si="0"/>
        <v>-280</v>
      </c>
      <c r="F63" s="2"/>
    </row>
    <row r="64" spans="1:6" ht="15">
      <c r="A64" s="9" t="s">
        <v>95</v>
      </c>
      <c r="B64" s="9" t="s">
        <v>96</v>
      </c>
      <c r="C64" s="10">
        <v>-680</v>
      </c>
      <c r="D64" s="9">
        <v>-1000</v>
      </c>
      <c r="E64" s="3">
        <f t="shared" si="0"/>
        <v>-320</v>
      </c>
      <c r="F64" s="2"/>
    </row>
    <row r="65" spans="1:6" ht="15">
      <c r="A65" s="9" t="s">
        <v>97</v>
      </c>
      <c r="B65" s="9" t="s">
        <v>98</v>
      </c>
      <c r="C65" s="10">
        <v>-273</v>
      </c>
      <c r="D65" s="9">
        <v>-500</v>
      </c>
      <c r="E65" s="3">
        <f t="shared" si="0"/>
        <v>-227</v>
      </c>
      <c r="F65" s="2"/>
    </row>
    <row r="66" spans="1:6" ht="15">
      <c r="A66" s="9" t="s">
        <v>99</v>
      </c>
      <c r="B66" s="9" t="s">
        <v>100</v>
      </c>
      <c r="C66" s="10">
        <v>-65</v>
      </c>
      <c r="D66" s="9">
        <v>-500</v>
      </c>
      <c r="E66" s="3">
        <f t="shared" si="0"/>
        <v>-435</v>
      </c>
      <c r="F66" s="2"/>
    </row>
    <row r="67" spans="1:6" ht="15">
      <c r="A67" s="9" t="s">
        <v>101</v>
      </c>
      <c r="B67" s="9" t="s">
        <v>102</v>
      </c>
      <c r="C67" s="10">
        <v>-2727</v>
      </c>
      <c r="D67" s="9">
        <v>-3500</v>
      </c>
      <c r="E67" s="3">
        <f t="shared" si="0"/>
        <v>-773</v>
      </c>
      <c r="F67" s="2"/>
    </row>
    <row r="68" spans="1:6" ht="15">
      <c r="A68" s="9">
        <v>6590</v>
      </c>
      <c r="B68" s="9" t="s">
        <v>103</v>
      </c>
      <c r="C68" s="10">
        <v>-3557</v>
      </c>
      <c r="D68" s="9">
        <v>-3500</v>
      </c>
      <c r="E68" s="3">
        <f t="shared" si="0"/>
        <v>57</v>
      </c>
      <c r="F68" s="2"/>
    </row>
    <row r="69" spans="1:6" ht="15.6">
      <c r="A69" s="2"/>
      <c r="B69" s="6" t="s">
        <v>104</v>
      </c>
      <c r="C69" s="7">
        <f>SUM(C59:C68)</f>
        <v>-19160</v>
      </c>
      <c r="D69" s="6">
        <f>SUM(D59:D68)</f>
        <v>-22000</v>
      </c>
      <c r="E69" s="3">
        <f t="shared" si="0"/>
        <v>-2840</v>
      </c>
      <c r="F69" s="2"/>
    </row>
    <row r="70" spans="1:6" ht="15">
      <c r="A70" s="2"/>
      <c r="B70" s="2"/>
      <c r="C70" s="3"/>
      <c r="D70" s="2"/>
      <c r="E70" s="3">
        <f t="shared" si="0"/>
        <v>0</v>
      </c>
      <c r="F70" s="2"/>
    </row>
    <row r="71" spans="1:6" ht="15">
      <c r="A71" s="2"/>
      <c r="B71" s="2" t="s">
        <v>105</v>
      </c>
      <c r="C71" s="3"/>
      <c r="D71" s="2"/>
      <c r="E71" s="3">
        <f t="shared" si="0"/>
        <v>0</v>
      </c>
      <c r="F71" s="2"/>
    </row>
    <row r="72" spans="1:6" ht="15">
      <c r="A72" s="9" t="s">
        <v>106</v>
      </c>
      <c r="B72" s="9" t="s">
        <v>107</v>
      </c>
      <c r="C72" s="10">
        <v>0</v>
      </c>
      <c r="D72" s="9">
        <v>0</v>
      </c>
      <c r="E72" s="3">
        <f t="shared" si="0"/>
        <v>0</v>
      </c>
      <c r="F72" s="2"/>
    </row>
    <row r="73" spans="1:6" ht="15">
      <c r="A73" s="9" t="s">
        <v>108</v>
      </c>
      <c r="B73" s="9" t="s">
        <v>109</v>
      </c>
      <c r="C73" s="10">
        <v>0</v>
      </c>
      <c r="D73" s="9">
        <v>0</v>
      </c>
      <c r="E73" s="3">
        <f t="shared" ref="E73:E90" si="1">D73-C73</f>
        <v>0</v>
      </c>
      <c r="F73" s="2"/>
    </row>
    <row r="74" spans="1:6" ht="15.6">
      <c r="A74" s="2"/>
      <c r="B74" s="6" t="s">
        <v>110</v>
      </c>
      <c r="C74" s="7">
        <f>SUM(C72:C73)</f>
        <v>0</v>
      </c>
      <c r="D74" s="6">
        <f>SUM(D72:D73)</f>
        <v>0</v>
      </c>
      <c r="E74" s="3">
        <f t="shared" si="1"/>
        <v>0</v>
      </c>
      <c r="F74" s="2"/>
    </row>
    <row r="75" spans="1:6" ht="15">
      <c r="A75" s="2"/>
      <c r="B75" s="2"/>
      <c r="C75" s="3"/>
      <c r="D75" s="2"/>
      <c r="E75" s="3">
        <f t="shared" si="1"/>
        <v>0</v>
      </c>
      <c r="F75" s="2"/>
    </row>
    <row r="76" spans="1:6" ht="15">
      <c r="A76" s="2"/>
      <c r="B76" s="2" t="s">
        <v>111</v>
      </c>
      <c r="C76" s="3"/>
      <c r="D76" s="2"/>
      <c r="E76" s="3">
        <f t="shared" si="1"/>
        <v>0</v>
      </c>
      <c r="F76" s="2"/>
    </row>
    <row r="77" spans="1:6" ht="15">
      <c r="A77" s="9" t="s">
        <v>112</v>
      </c>
      <c r="B77" s="9" t="s">
        <v>113</v>
      </c>
      <c r="C77" s="10">
        <v>0</v>
      </c>
      <c r="D77" s="9">
        <v>0</v>
      </c>
      <c r="E77" s="3">
        <f t="shared" si="1"/>
        <v>0</v>
      </c>
      <c r="F77" s="2"/>
    </row>
    <row r="78" spans="1:6" ht="15">
      <c r="A78" s="2"/>
      <c r="B78" s="2" t="s">
        <v>114</v>
      </c>
      <c r="C78" s="3">
        <v>0</v>
      </c>
      <c r="D78" s="2">
        <v>0</v>
      </c>
      <c r="E78" s="3">
        <f t="shared" si="1"/>
        <v>0</v>
      </c>
      <c r="F78" s="2"/>
    </row>
    <row r="79" spans="1:6" ht="15">
      <c r="A79" s="2"/>
      <c r="B79" s="2"/>
      <c r="C79" s="3"/>
      <c r="D79" s="2"/>
      <c r="E79" s="3">
        <f t="shared" si="1"/>
        <v>0</v>
      </c>
      <c r="F79" s="2"/>
    </row>
    <row r="80" spans="1:6" ht="15.6">
      <c r="A80" s="2"/>
      <c r="B80" s="6" t="s">
        <v>115</v>
      </c>
      <c r="C80" s="7">
        <f>SUM(C54+C69+C74)</f>
        <v>-463483</v>
      </c>
      <c r="D80" s="6">
        <f>SUM(D54+D69+D74)</f>
        <v>-453000</v>
      </c>
      <c r="E80" s="3">
        <f t="shared" si="1"/>
        <v>10483</v>
      </c>
      <c r="F80" s="2"/>
    </row>
    <row r="81" spans="1:6" ht="15">
      <c r="A81" s="2"/>
      <c r="B81" s="2"/>
      <c r="C81" s="3"/>
      <c r="D81" s="2"/>
      <c r="E81" s="3">
        <f t="shared" si="1"/>
        <v>0</v>
      </c>
      <c r="F81" s="2"/>
    </row>
    <row r="82" spans="1:6" ht="15">
      <c r="A82" s="2"/>
      <c r="B82" s="2" t="s">
        <v>116</v>
      </c>
      <c r="C82" s="3">
        <f>SUM(C21+C80)</f>
        <v>2714</v>
      </c>
      <c r="D82" s="2">
        <f>SUM(D21+D80)</f>
        <v>0</v>
      </c>
      <c r="E82" s="3">
        <f t="shared" si="1"/>
        <v>-2714</v>
      </c>
      <c r="F82" s="2"/>
    </row>
    <row r="83" spans="1:6" ht="15">
      <c r="A83" s="2"/>
      <c r="B83" s="2"/>
      <c r="C83" s="3"/>
      <c r="D83" s="2"/>
      <c r="E83" s="3">
        <f t="shared" si="1"/>
        <v>0</v>
      </c>
      <c r="F83" s="2"/>
    </row>
    <row r="84" spans="1:6" ht="15">
      <c r="A84" s="2"/>
      <c r="B84" s="2" t="s">
        <v>117</v>
      </c>
      <c r="C84" s="3"/>
      <c r="D84" s="2"/>
      <c r="E84" s="3">
        <f t="shared" si="1"/>
        <v>0</v>
      </c>
      <c r="F84" s="2"/>
    </row>
    <row r="85" spans="1:6" ht="15">
      <c r="A85" s="9" t="s">
        <v>118</v>
      </c>
      <c r="B85" s="9" t="s">
        <v>119</v>
      </c>
      <c r="C85" s="10">
        <v>0</v>
      </c>
      <c r="D85" s="9">
        <v>0</v>
      </c>
      <c r="E85" s="3">
        <f t="shared" si="1"/>
        <v>0</v>
      </c>
      <c r="F85" s="2"/>
    </row>
    <row r="86" spans="1:6" ht="15">
      <c r="A86" s="2"/>
      <c r="B86" s="2" t="s">
        <v>120</v>
      </c>
      <c r="C86" s="3">
        <v>0</v>
      </c>
      <c r="D86" s="2">
        <v>0</v>
      </c>
      <c r="E86" s="3">
        <f t="shared" si="1"/>
        <v>0</v>
      </c>
      <c r="F86" s="2"/>
    </row>
    <row r="87" spans="1:6" ht="15">
      <c r="A87" s="2"/>
      <c r="B87" s="2"/>
      <c r="C87" s="3"/>
      <c r="D87" s="2"/>
      <c r="E87" s="3">
        <f t="shared" si="1"/>
        <v>0</v>
      </c>
      <c r="F87" s="2"/>
    </row>
    <row r="88" spans="1:6" ht="15">
      <c r="A88" s="2"/>
      <c r="B88" s="2" t="s">
        <v>121</v>
      </c>
      <c r="C88" s="3">
        <f>SUM(C82)</f>
        <v>2714</v>
      </c>
      <c r="D88" s="2">
        <f>D82-D86</f>
        <v>0</v>
      </c>
      <c r="E88" s="3">
        <f t="shared" si="1"/>
        <v>-2714</v>
      </c>
      <c r="F88" s="2"/>
    </row>
    <row r="89" spans="1:6" ht="15">
      <c r="A89" s="2"/>
      <c r="B89" s="2"/>
      <c r="C89" s="3"/>
      <c r="D89" s="2"/>
      <c r="E89" s="3">
        <f t="shared" si="1"/>
        <v>0</v>
      </c>
      <c r="F89" s="2"/>
    </row>
    <row r="90" spans="1:6" ht="15">
      <c r="A90" s="2"/>
      <c r="B90" s="2" t="s">
        <v>122</v>
      </c>
      <c r="C90" s="3">
        <f>SUM(C82)</f>
        <v>2714</v>
      </c>
      <c r="D90" s="2">
        <f>$D$88</f>
        <v>0</v>
      </c>
      <c r="E90" s="3">
        <f t="shared" si="1"/>
        <v>-2714</v>
      </c>
      <c r="F90" s="2"/>
    </row>
    <row r="91" spans="1:6" ht="15">
      <c r="A91" s="2"/>
      <c r="B91" s="2"/>
      <c r="C91" s="3"/>
      <c r="D91" s="2"/>
      <c r="E91" s="2"/>
      <c r="F91" s="2"/>
    </row>
    <row r="92" spans="1:6" ht="15">
      <c r="A92" s="2"/>
      <c r="B92" s="2" t="s">
        <v>123</v>
      </c>
      <c r="C92" s="3">
        <f>SUM(C82)</f>
        <v>2714</v>
      </c>
      <c r="D92" s="2">
        <f>$D$88</f>
        <v>0</v>
      </c>
      <c r="E92" s="2"/>
      <c r="F92" s="2"/>
    </row>
    <row r="93" spans="1:6" ht="15">
      <c r="A93" s="2"/>
      <c r="B93" s="2"/>
      <c r="C93" s="3"/>
      <c r="D93" s="2"/>
      <c r="E93" s="2"/>
      <c r="F93" s="2"/>
    </row>
    <row r="94" spans="1:6" ht="15.6">
      <c r="A94" s="2"/>
      <c r="B94" s="6" t="s">
        <v>124</v>
      </c>
      <c r="C94" s="7">
        <f>SUM(C82)</f>
        <v>2714</v>
      </c>
      <c r="D94" s="6">
        <f>$D$88</f>
        <v>0</v>
      </c>
      <c r="E94" s="2"/>
      <c r="F94" s="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ComponentOne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C1Excel</dc:creator>
  <cp:keywords/>
  <dc:description/>
  <cp:lastModifiedBy>Stefan Reinebrandt</cp:lastModifiedBy>
  <cp:revision/>
  <dcterms:created xsi:type="dcterms:W3CDTF">2020-02-12T18:01:53Z</dcterms:created>
  <dcterms:modified xsi:type="dcterms:W3CDTF">2022-01-12T18:04:10Z</dcterms:modified>
  <cp:category/>
  <cp:contentStatus/>
</cp:coreProperties>
</file>