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bos\Downloads\"/>
    </mc:Choice>
  </mc:AlternateContent>
  <xr:revisionPtr revIDLastSave="0" documentId="8_{AB5A864B-E4F1-4683-A574-9F7297487690}" xr6:coauthVersionLast="46" xr6:coauthVersionMax="46" xr10:uidLastSave="{00000000-0000-0000-0000-000000000000}"/>
  <bookViews>
    <workbookView xWindow="-108" yWindow="-108" windowWidth="23256" windowHeight="12576" xr2:uid="{50627EE2-CD7F-4C4A-96F7-D5DC522550BA}"/>
  </bookViews>
  <sheets>
    <sheet name="Budget förslag 2021" sheetId="3" r:id="rId1"/>
    <sheet name="Blad1" sheetId="1" r:id="rId2"/>
    <sheet name="Blad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7" i="3" l="1"/>
  <c r="AB33" i="3"/>
  <c r="AB35" i="3" s="1"/>
  <c r="AB14" i="3"/>
  <c r="AB6" i="3"/>
  <c r="AB5" i="3"/>
  <c r="AB3" i="3"/>
  <c r="AA33" i="3"/>
  <c r="AA14" i="3"/>
  <c r="AA6" i="3"/>
  <c r="Z33" i="3"/>
  <c r="W33" i="3"/>
  <c r="U33" i="3"/>
  <c r="Z14" i="3"/>
  <c r="W14" i="3"/>
  <c r="U14" i="3"/>
  <c r="Z6" i="3"/>
  <c r="AD36" i="2"/>
  <c r="AD17" i="2"/>
  <c r="AD8" i="2"/>
  <c r="Y36" i="2"/>
  <c r="Y17" i="2"/>
  <c r="AB37" i="3" l="1"/>
  <c r="AA35" i="3"/>
  <c r="AA37" i="3" s="1"/>
  <c r="U35" i="3"/>
  <c r="Z35" i="3"/>
  <c r="Y38" i="2"/>
  <c r="AD38" i="2"/>
  <c r="AA17" i="2"/>
  <c r="AA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Compier</author>
  </authors>
  <commentList>
    <comment ref="AA27" authorId="0" shapeId="0" xr:uid="{D6155A01-D2BF-45C5-B9C6-7B159D462BDC}">
      <text>
        <r>
          <rPr>
            <b/>
            <sz val="9"/>
            <color indexed="81"/>
            <rFont val="Tahoma"/>
            <family val="2"/>
          </rPr>
          <t>Sarah Compier:</t>
        </r>
        <r>
          <rPr>
            <sz val="9"/>
            <color indexed="81"/>
            <rFont val="Tahoma"/>
            <family val="2"/>
          </rPr>
          <t xml:space="preserve">
Presentkort</t>
        </r>
      </text>
    </comment>
    <comment ref="AA31" authorId="0" shapeId="0" xr:uid="{AAA17E34-A579-4DB8-87DB-08B06A6DFCC6}">
      <text>
        <r>
          <rPr>
            <b/>
            <sz val="9"/>
            <color indexed="81"/>
            <rFont val="Tahoma"/>
            <family val="2"/>
          </rPr>
          <t>Sarah Compier:</t>
        </r>
        <r>
          <rPr>
            <sz val="9"/>
            <color indexed="81"/>
            <rFont val="Tahoma"/>
            <family val="2"/>
          </rPr>
          <t xml:space="preserve">
Här ingår köp av konf.telefon 1 499sek och inköp på Netonet a 4 290 sek oklart vad.</t>
        </r>
      </text>
    </comment>
  </commentList>
</comments>
</file>

<file path=xl/sharedStrings.xml><?xml version="1.0" encoding="utf-8"?>
<sst xmlns="http://schemas.openxmlformats.org/spreadsheetml/2006/main" count="133" uniqueCount="85">
  <si>
    <t>Budget 2019</t>
  </si>
  <si>
    <t>Kostnad</t>
  </si>
  <si>
    <t>Banhyra</t>
  </si>
  <si>
    <t>30000:-</t>
  </si>
  <si>
    <t>Milersättning</t>
  </si>
  <si>
    <t>6x1800:-</t>
  </si>
  <si>
    <t>10800:-</t>
  </si>
  <si>
    <t>6x5000:-</t>
  </si>
  <si>
    <t>Mat/kost</t>
  </si>
  <si>
    <t>Totalt</t>
  </si>
  <si>
    <t>51600:-</t>
  </si>
  <si>
    <t>Intäkter</t>
  </si>
  <si>
    <t>57x300:-</t>
  </si>
  <si>
    <t>17100:-</t>
  </si>
  <si>
    <t>Antal Deltagare</t>
  </si>
  <si>
    <t xml:space="preserve">Total Maximalt </t>
  </si>
  <si>
    <t>6x17100:-</t>
  </si>
  <si>
    <t>102600:-</t>
  </si>
  <si>
    <t>För Noll resultat</t>
  </si>
  <si>
    <t>4 fulla kurstillfällen</t>
  </si>
  <si>
    <t>per tillfälle eller</t>
  </si>
  <si>
    <t>Antal Deltagare i snitt 29</t>
  </si>
  <si>
    <t>Tuvängen</t>
  </si>
  <si>
    <t>172x300:- = 51600:-</t>
  </si>
  <si>
    <t>Totalt ( Vinst) 51000:-</t>
  </si>
  <si>
    <t>Storbana</t>
  </si>
  <si>
    <t>18000:-</t>
  </si>
  <si>
    <t>Brand</t>
  </si>
  <si>
    <t>10000:-</t>
  </si>
  <si>
    <t>Riskbeteende</t>
  </si>
  <si>
    <t>2000:-</t>
  </si>
  <si>
    <t>4000:-</t>
  </si>
  <si>
    <t>Radiokommunikation</t>
  </si>
  <si>
    <t>1500:-</t>
  </si>
  <si>
    <t xml:space="preserve">Avrostning </t>
  </si>
  <si>
    <t>180000:-</t>
  </si>
  <si>
    <t>23000:-</t>
  </si>
  <si>
    <t>Först på plats 4x1000:-</t>
  </si>
  <si>
    <t>Kostnader utbildning av instruktörer</t>
  </si>
  <si>
    <t>HLR 4 tillfällen x4500:-</t>
  </si>
  <si>
    <t>Interndag ???x 12857:-</t>
  </si>
  <si>
    <t>Adm Summa</t>
  </si>
  <si>
    <t>Läns-Tian</t>
  </si>
  <si>
    <t>Kursintäkter</t>
  </si>
  <si>
    <t>Kostn möte, kost o logi</t>
  </si>
  <si>
    <t>Instruktörs utbildningar</t>
  </si>
  <si>
    <t>Reseersättningar kurser</t>
  </si>
  <si>
    <t>Material övrigt</t>
  </si>
  <si>
    <t>Övriga externa kostnader</t>
  </si>
  <si>
    <t>Lokalhyra</t>
  </si>
  <si>
    <t>El, Vatten &amp; Avlopp</t>
  </si>
  <si>
    <t>Banhyror</t>
  </si>
  <si>
    <t>Förbrukningsmaterial</t>
  </si>
  <si>
    <t>Kontorsmaterial</t>
  </si>
  <si>
    <t>Trycksaker</t>
  </si>
  <si>
    <t>Telefon</t>
  </si>
  <si>
    <t>Internet</t>
  </si>
  <si>
    <t>Hemsidan</t>
  </si>
  <si>
    <t>Försäkringar</t>
  </si>
  <si>
    <t>Övr kostnader</t>
  </si>
  <si>
    <t>Administrativa tjänster</t>
  </si>
  <si>
    <t>Kost och logi,funktionär,instruktör</t>
  </si>
  <si>
    <t>Reseersättn. funkt</t>
  </si>
  <si>
    <t>Div övriga kostn</t>
  </si>
  <si>
    <t>Interndagar</t>
  </si>
  <si>
    <t xml:space="preserve">                Kostnader instruktörer</t>
  </si>
  <si>
    <t xml:space="preserve">                Intäkter</t>
  </si>
  <si>
    <t xml:space="preserve">                Kostnader totalt</t>
  </si>
  <si>
    <t>SMC Stockholm</t>
  </si>
  <si>
    <t>,</t>
  </si>
  <si>
    <t>Utfall 2019</t>
  </si>
  <si>
    <t>Budget förslag 2020</t>
  </si>
  <si>
    <t>Utfall 2018</t>
  </si>
  <si>
    <t>Start2Ride</t>
  </si>
  <si>
    <t>*</t>
  </si>
  <si>
    <t>Valberedningen</t>
  </si>
  <si>
    <t>Utbildningsgruppen</t>
  </si>
  <si>
    <t>År 2018-19</t>
  </si>
  <si>
    <t>Gillinge, Arlanda, Tuvängen</t>
  </si>
  <si>
    <t>* Ny post Interndagar</t>
  </si>
  <si>
    <t xml:space="preserve">         Övriga externa kostnader</t>
  </si>
  <si>
    <t>Kost och logi,funktionär,instr</t>
  </si>
  <si>
    <t>Utfall 2020</t>
  </si>
  <si>
    <t>Resultat</t>
  </si>
  <si>
    <t>Budget förslag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</si>
</sst>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\ ##0.00;\-#\ ##0.00;0.00"/>
    <numFmt numFmtId="165" formatCode="#,##0.00;\-#,##0.00;0.00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</font>
    <font>
      <sz val="11"/>
      <color indexed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indexed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5" fillId="0" borderId="0" xfId="1" applyFont="1" applyProtection="1">
      <protection locked="0"/>
    </xf>
    <xf numFmtId="0" fontId="3" fillId="0" borderId="0" xfId="0" applyFont="1"/>
    <xf numFmtId="49" fontId="6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" fontId="7" fillId="0" borderId="0" xfId="1" applyNumberFormat="1" applyFont="1" applyAlignment="1">
      <alignment horizontal="right" vertical="top"/>
    </xf>
    <xf numFmtId="49" fontId="7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0" fontId="8" fillId="0" borderId="0" xfId="1" applyFont="1" applyProtection="1">
      <protection locked="0"/>
    </xf>
    <xf numFmtId="49" fontId="9" fillId="0" borderId="0" xfId="1" applyNumberFormat="1" applyFont="1" applyAlignment="1">
      <alignment horizontal="right" vertical="top"/>
    </xf>
    <xf numFmtId="0" fontId="5" fillId="0" borderId="0" xfId="1" applyFont="1" applyAlignment="1">
      <alignment vertical="top"/>
    </xf>
    <xf numFmtId="0" fontId="8" fillId="0" borderId="5" xfId="1" applyFont="1" applyBorder="1" applyProtection="1">
      <protection locked="0"/>
    </xf>
    <xf numFmtId="49" fontId="9" fillId="0" borderId="5" xfId="1" applyNumberFormat="1" applyFont="1" applyBorder="1" applyAlignment="1">
      <alignment horizontal="right" vertical="top"/>
    </xf>
    <xf numFmtId="0" fontId="2" fillId="0" borderId="5" xfId="0" applyFont="1" applyBorder="1"/>
    <xf numFmtId="0" fontId="3" fillId="0" borderId="5" xfId="0" applyFont="1" applyBorder="1"/>
    <xf numFmtId="3" fontId="10" fillId="0" borderId="0" xfId="0" applyNumberFormat="1" applyFont="1"/>
    <xf numFmtId="3" fontId="11" fillId="0" borderId="0" xfId="0" applyNumberFormat="1" applyFont="1"/>
    <xf numFmtId="0" fontId="10" fillId="0" borderId="0" xfId="0" applyFont="1"/>
    <xf numFmtId="49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4" fontId="7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1" fontId="10" fillId="0" borderId="0" xfId="0" applyNumberFormat="1" applyFont="1"/>
    <xf numFmtId="1" fontId="11" fillId="0" borderId="0" xfId="0" applyNumberFormat="1" applyFont="1"/>
    <xf numFmtId="0" fontId="13" fillId="0" borderId="0" xfId="1" applyFont="1" applyAlignment="1">
      <alignment vertical="top"/>
    </xf>
    <xf numFmtId="0" fontId="13" fillId="0" borderId="0" xfId="1" applyFont="1" applyProtection="1">
      <protection locked="0"/>
    </xf>
    <xf numFmtId="49" fontId="15" fillId="0" borderId="0" xfId="1" applyNumberFormat="1" applyFont="1" applyAlignment="1">
      <alignment horizontal="left" vertical="top"/>
    </xf>
    <xf numFmtId="3" fontId="14" fillId="0" borderId="0" xfId="0" applyNumberFormat="1" applyFont="1"/>
    <xf numFmtId="3" fontId="16" fillId="0" borderId="0" xfId="0" applyNumberFormat="1" applyFont="1"/>
    <xf numFmtId="0" fontId="14" fillId="0" borderId="0" xfId="0" applyFont="1"/>
    <xf numFmtId="4" fontId="7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vertical="top"/>
    </xf>
    <xf numFmtId="4" fontId="12" fillId="0" borderId="0" xfId="1" applyNumberFormat="1" applyFont="1" applyAlignment="1">
      <alignment horizontal="right" vertical="top"/>
    </xf>
    <xf numFmtId="49" fontId="15" fillId="0" borderId="0" xfId="1" applyNumberFormat="1" applyFont="1" applyAlignment="1">
      <alignment vertical="top"/>
    </xf>
    <xf numFmtId="164" fontId="15" fillId="0" borderId="0" xfId="1" applyNumberFormat="1" applyFont="1" applyAlignment="1">
      <alignment horizontal="right" vertical="top"/>
    </xf>
    <xf numFmtId="165" fontId="15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horizontal="left" vertical="top"/>
    </xf>
    <xf numFmtId="0" fontId="17" fillId="0" borderId="5" xfId="1" applyFont="1" applyBorder="1" applyProtection="1">
      <protection locked="0"/>
    </xf>
    <xf numFmtId="49" fontId="18" fillId="0" borderId="5" xfId="1" applyNumberFormat="1" applyFont="1" applyBorder="1" applyAlignment="1">
      <alignment horizontal="right" vertical="top"/>
    </xf>
    <xf numFmtId="166" fontId="14" fillId="0" borderId="0" xfId="2" applyNumberFormat="1" applyFont="1"/>
    <xf numFmtId="166" fontId="16" fillId="0" borderId="0" xfId="2" applyNumberFormat="1" applyFont="1"/>
    <xf numFmtId="166" fontId="10" fillId="0" borderId="0" xfId="2" applyNumberFormat="1" applyFont="1"/>
    <xf numFmtId="0" fontId="19" fillId="0" borderId="5" xfId="0" applyFont="1" applyBorder="1"/>
    <xf numFmtId="166" fontId="19" fillId="0" borderId="5" xfId="2" applyNumberFormat="1" applyFont="1" applyBorder="1"/>
    <xf numFmtId="0" fontId="19" fillId="0" borderId="0" xfId="0" applyFont="1"/>
    <xf numFmtId="166" fontId="20" fillId="0" borderId="0" xfId="2" applyNumberFormat="1" applyFont="1"/>
    <xf numFmtId="166" fontId="21" fillId="0" borderId="0" xfId="2" applyNumberFormat="1" applyFont="1"/>
    <xf numFmtId="49" fontId="7" fillId="0" borderId="0" xfId="1" applyNumberFormat="1" applyFont="1" applyAlignment="1">
      <alignment horizontal="left" vertical="top"/>
    </xf>
    <xf numFmtId="4" fontId="7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vertical="top"/>
    </xf>
    <xf numFmtId="4" fontId="12" fillId="0" borderId="0" xfId="1" applyNumberFormat="1" applyFont="1" applyAlignment="1">
      <alignment horizontal="right" vertical="top"/>
    </xf>
    <xf numFmtId="49" fontId="15" fillId="0" borderId="0" xfId="1" applyNumberFormat="1" applyFont="1" applyAlignment="1">
      <alignment vertical="top"/>
    </xf>
    <xf numFmtId="164" fontId="15" fillId="0" borderId="0" xfId="1" applyNumberFormat="1" applyFont="1" applyAlignment="1">
      <alignment horizontal="right" vertical="top"/>
    </xf>
    <xf numFmtId="165" fontId="15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49" fontId="7" fillId="0" borderId="0" xfId="1" applyNumberFormat="1" applyFont="1" applyAlignment="1">
      <alignment vertical="top"/>
    </xf>
    <xf numFmtId="165" fontId="6" fillId="0" borderId="0" xfId="1" applyNumberFormat="1" applyFont="1" applyAlignment="1">
      <alignment horizontal="right" vertical="top"/>
    </xf>
  </cellXfs>
  <cellStyles count="3">
    <cellStyle name="Normal" xfId="0" builtinId="0"/>
    <cellStyle name="Normal 2" xfId="1" xr:uid="{F7A98C05-B4DE-406B-BDF7-CB1787E16047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4A17-8B34-4DC4-B9FC-E18634185E02}">
  <dimension ref="A1:AB40"/>
  <sheetViews>
    <sheetView tabSelected="1" workbookViewId="0">
      <selection activeCell="AK9" sqref="AK9"/>
    </sheetView>
  </sheetViews>
  <sheetFormatPr defaultRowHeight="13.8" x14ac:dyDescent="0.25"/>
  <cols>
    <col min="1" max="1" width="3.6640625" style="24" customWidth="1"/>
    <col min="2" max="2" width="1.44140625" style="24" customWidth="1"/>
    <col min="3" max="6" width="8.88671875" style="24"/>
    <col min="7" max="7" width="6.33203125" style="24" customWidth="1"/>
    <col min="8" max="19" width="0" style="24" hidden="1" customWidth="1"/>
    <col min="20" max="20" width="9.33203125" style="24" hidden="1" customWidth="1"/>
    <col min="21" max="21" width="11.33203125" style="24" hidden="1" customWidth="1"/>
    <col min="22" max="22" width="2.33203125" style="24" hidden="1" customWidth="1"/>
    <col min="23" max="24" width="0" style="24" hidden="1" customWidth="1"/>
    <col min="25" max="25" width="9.109375" style="24" hidden="1" customWidth="1"/>
    <col min="26" max="26" width="24.88671875" style="48" customWidth="1"/>
    <col min="27" max="27" width="15.21875" style="48" bestFit="1" customWidth="1"/>
    <col min="28" max="28" width="26" style="48" bestFit="1" customWidth="1"/>
    <col min="29" max="16384" width="8.88671875" style="24"/>
  </cols>
  <sheetData>
    <row r="1" spans="1:28" s="51" customFormat="1" ht="17.399999999999999" x14ac:dyDescent="0.3">
      <c r="A1" s="44"/>
      <c r="B1" s="44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5" t="s">
        <v>70</v>
      </c>
      <c r="V1" s="49"/>
      <c r="W1" s="49" t="s">
        <v>0</v>
      </c>
      <c r="X1" s="49"/>
      <c r="Y1" s="49"/>
      <c r="Z1" s="50" t="s">
        <v>71</v>
      </c>
      <c r="AA1" s="50" t="s">
        <v>82</v>
      </c>
      <c r="AB1" s="50" t="s">
        <v>84</v>
      </c>
    </row>
    <row r="2" spans="1:28" s="36" customFormat="1" ht="13.2" x14ac:dyDescent="0.25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1"/>
      <c r="O2" s="31"/>
      <c r="P2" s="31"/>
      <c r="Q2" s="31"/>
      <c r="R2" s="31"/>
      <c r="S2" s="31"/>
      <c r="T2" s="31"/>
      <c r="U2" s="31"/>
      <c r="Z2" s="46"/>
      <c r="AA2" s="46"/>
      <c r="AB2" s="46"/>
    </row>
    <row r="3" spans="1:28" s="36" customFormat="1" ht="13.2" x14ac:dyDescent="0.25">
      <c r="A3" s="32"/>
      <c r="B3" s="32"/>
      <c r="C3" s="32"/>
      <c r="D3" s="33"/>
      <c r="E3" s="58" t="s">
        <v>42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9">
        <v>221594</v>
      </c>
      <c r="Q3" s="59"/>
      <c r="R3" s="59"/>
      <c r="S3" s="59"/>
      <c r="T3" s="41"/>
      <c r="U3" s="41">
        <v>243379</v>
      </c>
      <c r="W3" s="34">
        <v>230000</v>
      </c>
      <c r="X3" s="34"/>
      <c r="Z3" s="46">
        <v>260000</v>
      </c>
      <c r="AA3" s="46">
        <v>222192</v>
      </c>
      <c r="AB3" s="46">
        <f>+Z3</f>
        <v>260000</v>
      </c>
    </row>
    <row r="4" spans="1:28" s="36" customFormat="1" ht="13.2" x14ac:dyDescent="0.25">
      <c r="A4" s="32"/>
      <c r="B4" s="32"/>
      <c r="C4" s="32"/>
      <c r="D4" s="33"/>
      <c r="E4" s="40" t="s">
        <v>73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1"/>
      <c r="R4" s="41"/>
      <c r="S4" s="41"/>
      <c r="T4" s="36" t="s">
        <v>77</v>
      </c>
      <c r="U4" s="41">
        <v>40000</v>
      </c>
      <c r="W4" s="34">
        <v>20000</v>
      </c>
      <c r="X4" s="34"/>
      <c r="Z4" s="46">
        <v>20000</v>
      </c>
      <c r="AA4" s="46">
        <v>0</v>
      </c>
      <c r="AB4" s="46">
        <v>20000</v>
      </c>
    </row>
    <row r="5" spans="1:28" s="36" customFormat="1" ht="15" x14ac:dyDescent="0.4">
      <c r="A5" s="32"/>
      <c r="B5" s="32"/>
      <c r="C5" s="32"/>
      <c r="D5" s="33"/>
      <c r="E5" s="58" t="s">
        <v>43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9">
        <v>113563.57</v>
      </c>
      <c r="Q5" s="59"/>
      <c r="R5" s="59"/>
      <c r="S5" s="59"/>
      <c r="T5" s="41"/>
      <c r="U5" s="41">
        <v>215781</v>
      </c>
      <c r="W5" s="34">
        <v>130000</v>
      </c>
      <c r="X5" s="34"/>
      <c r="Z5" s="52">
        <v>230000</v>
      </c>
      <c r="AA5" s="52">
        <v>58371</v>
      </c>
      <c r="AB5" s="52">
        <f>+Z5</f>
        <v>230000</v>
      </c>
    </row>
    <row r="6" spans="1:28" s="36" customFormat="1" ht="13.2" x14ac:dyDescent="0.25">
      <c r="A6" s="3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>
        <v>335157.57</v>
      </c>
      <c r="R6" s="57"/>
      <c r="S6" s="57"/>
      <c r="T6" s="39"/>
      <c r="U6" s="39">
        <v>499160</v>
      </c>
      <c r="W6" s="35">
        <v>360000</v>
      </c>
      <c r="X6" s="35"/>
      <c r="Z6" s="47">
        <f>SUM(Z3:Z5)</f>
        <v>510000</v>
      </c>
      <c r="AA6" s="47">
        <f>SUM(AA3:AA5)</f>
        <v>280563</v>
      </c>
      <c r="AB6" s="47">
        <f>SUM(AB3:AB5)</f>
        <v>510000</v>
      </c>
    </row>
    <row r="7" spans="1:28" s="36" customFormat="1" ht="13.2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57"/>
      <c r="R7" s="57"/>
      <c r="S7" s="57"/>
      <c r="T7" s="39"/>
      <c r="U7" s="39"/>
      <c r="Z7" s="46"/>
      <c r="AA7" s="46"/>
      <c r="AB7" s="46"/>
    </row>
    <row r="8" spans="1:28" s="36" customFormat="1" ht="13.2" x14ac:dyDescent="0.25">
      <c r="A8" s="56" t="s">
        <v>65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32"/>
      <c r="O8" s="32"/>
      <c r="P8" s="32"/>
      <c r="Q8" s="32"/>
      <c r="R8" s="32"/>
      <c r="S8" s="32"/>
      <c r="T8" s="32"/>
      <c r="U8" s="32"/>
      <c r="Z8" s="46"/>
      <c r="AA8" s="46"/>
      <c r="AB8" s="46"/>
    </row>
    <row r="9" spans="1:28" s="36" customFormat="1" ht="13.2" x14ac:dyDescent="0.25">
      <c r="A9" s="32"/>
      <c r="B9" s="32"/>
      <c r="C9" s="32"/>
      <c r="D9" s="33"/>
      <c r="E9" s="58" t="s">
        <v>44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9">
        <v>-18243.73</v>
      </c>
      <c r="Q9" s="59"/>
      <c r="R9" s="59"/>
      <c r="S9" s="59"/>
      <c r="T9" s="41"/>
      <c r="U9" s="41">
        <v>12892.78</v>
      </c>
      <c r="W9" s="34">
        <v>-22000</v>
      </c>
      <c r="X9" s="34"/>
      <c r="Z9" s="46">
        <v>-20000</v>
      </c>
      <c r="AA9" s="46">
        <v>-23882</v>
      </c>
      <c r="AB9" s="46">
        <v>-25000</v>
      </c>
    </row>
    <row r="10" spans="1:28" s="36" customFormat="1" ht="13.2" x14ac:dyDescent="0.25">
      <c r="A10" s="32"/>
      <c r="B10" s="32"/>
      <c r="C10" s="32"/>
      <c r="D10" s="33"/>
      <c r="E10" s="58" t="s">
        <v>45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>
        <v>-13307.5</v>
      </c>
      <c r="Q10" s="59"/>
      <c r="R10" s="59"/>
      <c r="S10" s="59"/>
      <c r="T10" s="41"/>
      <c r="U10" s="41">
        <v>0</v>
      </c>
      <c r="V10" s="36" t="s">
        <v>74</v>
      </c>
      <c r="W10" s="34">
        <v>-20000</v>
      </c>
      <c r="X10" s="34"/>
      <c r="Z10" s="46">
        <v>0</v>
      </c>
      <c r="AA10" s="46">
        <v>-4256</v>
      </c>
      <c r="AB10" s="46">
        <v>-5000</v>
      </c>
    </row>
    <row r="11" spans="1:28" s="36" customFormat="1" ht="13.2" x14ac:dyDescent="0.25">
      <c r="B11" s="32"/>
      <c r="C11" s="32"/>
      <c r="D11" s="33"/>
      <c r="E11" s="58" t="s">
        <v>46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>
        <v>-3869.9</v>
      </c>
      <c r="Q11" s="59"/>
      <c r="R11" s="59"/>
      <c r="S11" s="59"/>
      <c r="T11" s="41"/>
      <c r="U11" s="41">
        <v>13719</v>
      </c>
      <c r="W11" s="34">
        <v>-10000</v>
      </c>
      <c r="X11" s="34"/>
      <c r="Z11" s="46">
        <v>-15000</v>
      </c>
      <c r="AA11" s="46">
        <v>-14498</v>
      </c>
      <c r="AB11" s="46">
        <v>-15000</v>
      </c>
    </row>
    <row r="12" spans="1:28" s="36" customFormat="1" ht="13.2" x14ac:dyDescent="0.25">
      <c r="B12" s="32"/>
      <c r="C12" s="32"/>
      <c r="D12" s="33"/>
      <c r="E12" s="58" t="s">
        <v>47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>
        <v>-24214</v>
      </c>
      <c r="Q12" s="59"/>
      <c r="R12" s="59"/>
      <c r="S12" s="59"/>
      <c r="T12" s="41"/>
      <c r="U12" s="41">
        <v>0</v>
      </c>
      <c r="V12" s="36" t="s">
        <v>74</v>
      </c>
      <c r="W12" s="34">
        <v>-38000</v>
      </c>
      <c r="X12" s="34"/>
      <c r="Z12" s="46">
        <v>-20000</v>
      </c>
      <c r="AA12" s="46">
        <v>-1360</v>
      </c>
      <c r="AB12" s="46">
        <v>-20000</v>
      </c>
    </row>
    <row r="13" spans="1:28" s="36" customFormat="1" ht="13.2" x14ac:dyDescent="0.25">
      <c r="B13" s="32"/>
      <c r="C13" s="32"/>
      <c r="D13" s="33"/>
      <c r="E13" s="40" t="s">
        <v>64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 s="41"/>
      <c r="T13" s="41"/>
      <c r="U13" s="41">
        <v>160693</v>
      </c>
      <c r="V13" s="36" t="s">
        <v>74</v>
      </c>
      <c r="W13" s="34">
        <v>-180000</v>
      </c>
      <c r="X13" s="34"/>
      <c r="Z13" s="53">
        <v>-180000</v>
      </c>
      <c r="AA13" s="53">
        <v>0</v>
      </c>
      <c r="AB13" s="53">
        <v>-180000</v>
      </c>
    </row>
    <row r="14" spans="1:28" s="36" customFormat="1" ht="13.2" x14ac:dyDescent="0.2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>
        <v>-59635.13</v>
      </c>
      <c r="R14" s="57"/>
      <c r="S14" s="57"/>
      <c r="T14" s="39"/>
      <c r="U14" s="39">
        <f>SUM(U9:U13)</f>
        <v>187304.78</v>
      </c>
      <c r="W14" s="35">
        <f>SUM(W9:W13)</f>
        <v>-270000</v>
      </c>
      <c r="X14" s="35"/>
      <c r="Z14" s="47">
        <f>SUM(Z9:Z13)</f>
        <v>-235000</v>
      </c>
      <c r="AA14" s="47">
        <f>SUM(AA9:AA13)</f>
        <v>-43996</v>
      </c>
      <c r="AB14" s="47">
        <f>SUM(AB9:AB13)</f>
        <v>-245000</v>
      </c>
    </row>
    <row r="15" spans="1:28" s="36" customFormat="1" ht="13.2" x14ac:dyDescent="0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39"/>
      <c r="Q15" s="39"/>
      <c r="R15" s="39"/>
      <c r="S15" s="39"/>
      <c r="T15" s="39"/>
      <c r="U15" s="39"/>
      <c r="W15" s="35"/>
      <c r="X15" s="35"/>
      <c r="Z15" s="46"/>
      <c r="AA15" s="46"/>
      <c r="AB15" s="46"/>
    </row>
    <row r="16" spans="1:28" s="36" customFormat="1" ht="13.2" x14ac:dyDescent="0.25">
      <c r="B16" s="61" t="s">
        <v>80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32"/>
      <c r="U16" s="32"/>
      <c r="Z16" s="46"/>
      <c r="AA16" s="46"/>
      <c r="AB16" s="46"/>
    </row>
    <row r="17" spans="1:28" s="36" customFormat="1" ht="13.2" x14ac:dyDescent="0.25">
      <c r="B17" s="32"/>
      <c r="C17" s="32"/>
      <c r="D17" s="33"/>
      <c r="E17" s="58" t="s">
        <v>49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>
        <v>-16750</v>
      </c>
      <c r="Q17" s="59"/>
      <c r="R17" s="59"/>
      <c r="S17" s="59"/>
      <c r="T17" s="41"/>
      <c r="U17" s="41">
        <v>17084</v>
      </c>
      <c r="W17" s="34">
        <v>-35000</v>
      </c>
      <c r="X17" s="34"/>
      <c r="Z17" s="46">
        <v>-30000</v>
      </c>
      <c r="AA17" s="46">
        <v>-34850</v>
      </c>
      <c r="AB17" s="46">
        <v>-35000</v>
      </c>
    </row>
    <row r="18" spans="1:28" s="36" customFormat="1" ht="13.2" x14ac:dyDescent="0.25">
      <c r="B18" s="32"/>
      <c r="C18" s="32"/>
      <c r="D18" s="33"/>
      <c r="E18" s="58" t="s">
        <v>50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>
        <v>-23121</v>
      </c>
      <c r="Q18" s="59"/>
      <c r="R18" s="59"/>
      <c r="S18" s="59"/>
      <c r="T18" s="41"/>
      <c r="U18" s="41">
        <v>20789</v>
      </c>
      <c r="W18" s="34">
        <v>-24000</v>
      </c>
      <c r="X18" s="34"/>
      <c r="Z18" s="46">
        <v>-22000</v>
      </c>
      <c r="AA18" s="46">
        <v>-4024</v>
      </c>
      <c r="AB18" s="46">
        <v>-5000</v>
      </c>
    </row>
    <row r="19" spans="1:28" s="36" customFormat="1" ht="13.2" x14ac:dyDescent="0.25">
      <c r="B19" s="32"/>
      <c r="C19" s="32"/>
      <c r="D19" s="33"/>
      <c r="E19" s="58" t="s">
        <v>51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>
        <v>-7500</v>
      </c>
      <c r="Q19" s="59"/>
      <c r="R19" s="59"/>
      <c r="S19" s="59"/>
      <c r="T19" s="41"/>
      <c r="U19" s="41">
        <v>133500</v>
      </c>
      <c r="V19" s="36" t="s">
        <v>74</v>
      </c>
      <c r="W19" s="34">
        <v>-40000</v>
      </c>
      <c r="X19" s="34"/>
      <c r="Z19" s="46">
        <v>-140000</v>
      </c>
      <c r="AA19" s="46">
        <v>0</v>
      </c>
      <c r="AB19" s="46">
        <v>-140000</v>
      </c>
    </row>
    <row r="20" spans="1:28" s="36" customFormat="1" ht="13.2" x14ac:dyDescent="0.25">
      <c r="B20" s="32"/>
      <c r="C20" s="32"/>
      <c r="D20" s="33"/>
      <c r="E20" s="58" t="s">
        <v>52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>
        <v>-11981</v>
      </c>
      <c r="Q20" s="59"/>
      <c r="R20" s="59"/>
      <c r="S20" s="59"/>
      <c r="T20" s="41"/>
      <c r="U20" s="41">
        <v>1990</v>
      </c>
      <c r="W20" s="34">
        <v>-15000</v>
      </c>
      <c r="X20" s="34"/>
      <c r="Z20" s="46">
        <v>-15000</v>
      </c>
      <c r="AA20" s="46">
        <v>0</v>
      </c>
      <c r="AB20" s="46">
        <v>-15000</v>
      </c>
    </row>
    <row r="21" spans="1:28" s="36" customFormat="1" ht="13.2" x14ac:dyDescent="0.25">
      <c r="B21" s="32"/>
      <c r="C21" s="32"/>
      <c r="D21" s="33"/>
      <c r="E21" s="58" t="s">
        <v>53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>
        <v>-1689.9</v>
      </c>
      <c r="Q21" s="59"/>
      <c r="R21" s="59"/>
      <c r="S21" s="59"/>
      <c r="T21" s="41"/>
      <c r="U21" s="41">
        <v>176.6</v>
      </c>
      <c r="W21" s="34">
        <v>-2000</v>
      </c>
      <c r="X21" s="34"/>
      <c r="Z21" s="46">
        <v>-1000</v>
      </c>
      <c r="AA21" s="46">
        <v>0</v>
      </c>
      <c r="AB21" s="46">
        <v>-1000</v>
      </c>
    </row>
    <row r="22" spans="1:28" s="36" customFormat="1" ht="13.2" x14ac:dyDescent="0.25">
      <c r="B22" s="32"/>
      <c r="C22" s="32"/>
      <c r="D22" s="33"/>
      <c r="E22" s="58" t="s">
        <v>54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>
        <v>-6739</v>
      </c>
      <c r="Q22" s="59"/>
      <c r="R22" s="59"/>
      <c r="S22" s="59"/>
      <c r="T22" s="41"/>
      <c r="U22" s="41">
        <v>7409</v>
      </c>
      <c r="W22" s="34">
        <v>-10000</v>
      </c>
      <c r="X22" s="34"/>
      <c r="Z22" s="46">
        <v>-10000</v>
      </c>
      <c r="AA22" s="46">
        <v>0</v>
      </c>
      <c r="AB22" s="46">
        <v>-10000</v>
      </c>
    </row>
    <row r="23" spans="1:28" s="36" customFormat="1" ht="13.2" x14ac:dyDescent="0.25">
      <c r="B23" s="32"/>
      <c r="C23" s="32"/>
      <c r="D23" s="33"/>
      <c r="E23" s="58" t="s">
        <v>55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>
        <v>-1075</v>
      </c>
      <c r="Q23" s="59"/>
      <c r="R23" s="59"/>
      <c r="S23" s="59"/>
      <c r="T23" s="41"/>
      <c r="U23" s="41">
        <v>608</v>
      </c>
      <c r="W23" s="34">
        <v>-1000</v>
      </c>
      <c r="X23" s="34"/>
      <c r="Z23" s="46">
        <v>-1000</v>
      </c>
      <c r="AA23" s="46">
        <v>-2456</v>
      </c>
      <c r="AB23" s="46">
        <v>-2500</v>
      </c>
    </row>
    <row r="24" spans="1:28" s="36" customFormat="1" ht="13.2" x14ac:dyDescent="0.25">
      <c r="B24" s="32"/>
      <c r="C24" s="32"/>
      <c r="D24" s="33"/>
      <c r="E24" s="58" t="s">
        <v>56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>
        <v>-2143</v>
      </c>
      <c r="Q24" s="59"/>
      <c r="R24" s="59"/>
      <c r="S24" s="59"/>
      <c r="T24" s="41"/>
      <c r="U24" s="41">
        <v>600</v>
      </c>
      <c r="W24" s="34">
        <v>-2500</v>
      </c>
      <c r="X24" s="34"/>
      <c r="Z24" s="46">
        <v>-1000</v>
      </c>
      <c r="AA24" s="46">
        <v>-7445</v>
      </c>
      <c r="AB24" s="46">
        <v>-8000</v>
      </c>
    </row>
    <row r="25" spans="1:28" s="36" customFormat="1" ht="13.2" x14ac:dyDescent="0.25">
      <c r="B25" s="32"/>
      <c r="C25" s="32"/>
      <c r="D25" s="33"/>
      <c r="E25" s="58" t="s">
        <v>57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60">
        <v>-356</v>
      </c>
      <c r="Q25" s="60"/>
      <c r="R25" s="60"/>
      <c r="S25" s="60"/>
      <c r="T25" s="42"/>
      <c r="U25" s="42">
        <v>387</v>
      </c>
      <c r="W25" s="34">
        <v>-1000</v>
      </c>
      <c r="X25" s="34"/>
      <c r="Z25" s="46">
        <v>-1000</v>
      </c>
      <c r="AA25" s="46">
        <v>-387</v>
      </c>
      <c r="AB25" s="46">
        <v>-1000</v>
      </c>
    </row>
    <row r="26" spans="1:28" s="36" customFormat="1" ht="13.2" x14ac:dyDescent="0.25">
      <c r="B26" s="32"/>
      <c r="C26" s="32"/>
      <c r="D26" s="33"/>
      <c r="E26" s="58" t="s">
        <v>58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>
        <v>-4923</v>
      </c>
      <c r="Q26" s="59"/>
      <c r="R26" s="59"/>
      <c r="S26" s="59"/>
      <c r="T26" s="41"/>
      <c r="U26" s="41">
        <v>4812</v>
      </c>
      <c r="W26" s="34">
        <v>-5000</v>
      </c>
      <c r="X26" s="34"/>
      <c r="Z26" s="46">
        <v>-5000</v>
      </c>
      <c r="AA26" s="46">
        <v>-4833</v>
      </c>
      <c r="AB26" s="46">
        <v>-5000</v>
      </c>
    </row>
    <row r="27" spans="1:28" s="36" customFormat="1" ht="13.2" x14ac:dyDescent="0.25">
      <c r="B27" s="32"/>
      <c r="C27" s="32"/>
      <c r="D27" s="33"/>
      <c r="E27" s="58" t="s">
        <v>59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60">
        <v>-500</v>
      </c>
      <c r="Q27" s="60"/>
      <c r="R27" s="60"/>
      <c r="S27" s="60"/>
      <c r="T27" s="42"/>
      <c r="U27" s="42">
        <v>950</v>
      </c>
      <c r="W27" s="34">
        <v>-1500</v>
      </c>
      <c r="X27" s="34"/>
      <c r="Z27" s="46">
        <v>-1000</v>
      </c>
      <c r="AA27" s="46">
        <v>-6500</v>
      </c>
      <c r="AB27" s="46">
        <v>-1000</v>
      </c>
    </row>
    <row r="28" spans="1:28" s="36" customFormat="1" ht="13.2" x14ac:dyDescent="0.25">
      <c r="A28" s="32"/>
      <c r="B28" s="32"/>
      <c r="C28" s="32"/>
      <c r="D28" s="33"/>
      <c r="E28" s="58" t="s">
        <v>60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>
        <v>-3627</v>
      </c>
      <c r="Q28" s="59"/>
      <c r="R28" s="59"/>
      <c r="S28" s="59"/>
      <c r="T28" s="41"/>
      <c r="U28" s="41">
        <v>3736.5</v>
      </c>
      <c r="W28" s="34">
        <v>-5000</v>
      </c>
      <c r="X28" s="34"/>
      <c r="Z28" s="46">
        <v>-4500</v>
      </c>
      <c r="AA28" s="46">
        <v>-3651</v>
      </c>
      <c r="AB28" s="46">
        <v>-4500</v>
      </c>
    </row>
    <row r="29" spans="1:28" s="36" customFormat="1" ht="13.2" x14ac:dyDescent="0.25">
      <c r="A29" s="32"/>
      <c r="B29" s="32"/>
      <c r="C29" s="32"/>
      <c r="D29" s="33"/>
      <c r="E29" s="58" t="s">
        <v>81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>
        <v>-106376</v>
      </c>
      <c r="Q29" s="59"/>
      <c r="R29" s="59"/>
      <c r="S29" s="59"/>
      <c r="T29" s="41"/>
      <c r="U29" s="41">
        <v>54201</v>
      </c>
      <c r="V29" s="36" t="s">
        <v>74</v>
      </c>
      <c r="W29" s="34">
        <v>-150000</v>
      </c>
      <c r="X29" s="34"/>
      <c r="Z29" s="46">
        <v>-60000</v>
      </c>
      <c r="AA29" s="46">
        <v>-5910</v>
      </c>
      <c r="AB29" s="46">
        <v>-60000</v>
      </c>
    </row>
    <row r="30" spans="1:28" s="36" customFormat="1" ht="13.2" x14ac:dyDescent="0.25">
      <c r="A30" s="32"/>
      <c r="B30" s="32"/>
      <c r="C30" s="32"/>
      <c r="D30" s="33"/>
      <c r="E30" s="58" t="s">
        <v>62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>
        <v>-2688.79</v>
      </c>
      <c r="Q30" s="59"/>
      <c r="R30" s="59"/>
      <c r="S30" s="59"/>
      <c r="T30" s="41"/>
      <c r="U30" s="41">
        <v>16337.55</v>
      </c>
      <c r="W30" s="34">
        <v>-8000</v>
      </c>
      <c r="X30" s="34"/>
      <c r="Z30" s="46">
        <v>-20000</v>
      </c>
      <c r="AA30" s="46">
        <v>0</v>
      </c>
      <c r="AB30" s="46">
        <v>-20000</v>
      </c>
    </row>
    <row r="31" spans="1:28" s="36" customFormat="1" ht="13.2" x14ac:dyDescent="0.25">
      <c r="A31" s="32"/>
      <c r="B31" s="32"/>
      <c r="C31" s="32"/>
      <c r="D31" s="33"/>
      <c r="E31" s="58" t="s">
        <v>63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60">
        <v>-548.9</v>
      </c>
      <c r="Q31" s="60"/>
      <c r="R31" s="60"/>
      <c r="S31" s="60"/>
      <c r="T31" s="42"/>
      <c r="U31" s="42">
        <v>0</v>
      </c>
      <c r="W31" s="34">
        <v>-1000</v>
      </c>
      <c r="X31" s="34"/>
      <c r="Z31" s="46">
        <v>-1000</v>
      </c>
      <c r="AA31" s="46">
        <v>-9205</v>
      </c>
      <c r="AB31" s="46">
        <v>-1000</v>
      </c>
    </row>
    <row r="32" spans="1:28" s="36" customFormat="1" ht="13.2" x14ac:dyDescent="0.25">
      <c r="A32" s="32"/>
      <c r="B32" s="32"/>
      <c r="C32" s="32"/>
      <c r="D32" s="3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2"/>
      <c r="Q32" s="42"/>
      <c r="R32" s="42"/>
      <c r="S32" s="42"/>
      <c r="T32" s="42"/>
      <c r="U32" s="42"/>
      <c r="W32" s="34"/>
      <c r="X32" s="34"/>
      <c r="Z32" s="46"/>
      <c r="AA32" s="46"/>
      <c r="AB32" s="46"/>
    </row>
    <row r="33" spans="1:28" s="36" customFormat="1" ht="13.2" x14ac:dyDescent="0.25">
      <c r="A33" s="32"/>
      <c r="B33" s="56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>
        <v>-175018.59</v>
      </c>
      <c r="R33" s="57"/>
      <c r="S33" s="57"/>
      <c r="T33" s="39"/>
      <c r="U33" s="39">
        <f>SUM(U17:U31)</f>
        <v>262580.65000000002</v>
      </c>
      <c r="W33" s="35">
        <f>SUM(W17:W31)</f>
        <v>-301000</v>
      </c>
      <c r="X33" s="35"/>
      <c r="Z33" s="47">
        <f>SUM(Z17:Z31)</f>
        <v>-312500</v>
      </c>
      <c r="AA33" s="47">
        <f>SUM(AA17:AA31)</f>
        <v>-79261</v>
      </c>
      <c r="AB33" s="46">
        <f>SUM(AB17:AB31)</f>
        <v>-309000</v>
      </c>
    </row>
    <row r="34" spans="1:28" s="36" customFormat="1" ht="13.2" x14ac:dyDescent="0.25">
      <c r="A34" s="3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39"/>
      <c r="T34" s="39"/>
      <c r="U34" s="39"/>
      <c r="W34" s="35"/>
      <c r="X34" s="35"/>
      <c r="Z34" s="47"/>
      <c r="AA34" s="46"/>
      <c r="AB34" s="46"/>
    </row>
    <row r="35" spans="1:28" s="36" customFormat="1" ht="13.2" x14ac:dyDescent="0.25">
      <c r="A35" s="56" t="s">
        <v>67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>
        <v>-234653.72</v>
      </c>
      <c r="Q35" s="57"/>
      <c r="R35" s="57"/>
      <c r="S35" s="57"/>
      <c r="T35" s="39"/>
      <c r="U35" s="39">
        <f>U33+U14</f>
        <v>449885.43000000005</v>
      </c>
      <c r="W35" s="35">
        <v>-571000</v>
      </c>
      <c r="X35" s="35"/>
      <c r="Z35" s="47">
        <f>Z33+Z14</f>
        <v>-547500</v>
      </c>
      <c r="AA35" s="47">
        <f>+AA33+AA14</f>
        <v>-123257</v>
      </c>
      <c r="AB35" s="47">
        <f>+AB33+AB14</f>
        <v>-554000</v>
      </c>
    </row>
    <row r="36" spans="1:28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7"/>
      <c r="P36" s="7"/>
      <c r="Q36" s="55"/>
      <c r="R36" s="55"/>
      <c r="S36" s="55"/>
      <c r="T36" s="37"/>
      <c r="U36" s="37"/>
    </row>
    <row r="37" spans="1:28" x14ac:dyDescent="0.25">
      <c r="A37" s="54" t="s">
        <v>83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7"/>
      <c r="P37" s="7"/>
      <c r="Q37" s="55"/>
      <c r="R37" s="55"/>
      <c r="S37" s="55"/>
      <c r="T37" s="37"/>
      <c r="U37" s="37"/>
      <c r="Z37" s="48">
        <f>+Z6+Z35</f>
        <v>-37500</v>
      </c>
      <c r="AA37" s="48">
        <f>+AA6+AA35</f>
        <v>157306</v>
      </c>
      <c r="AB37" s="48">
        <f>+AB6+AB35</f>
        <v>-44000</v>
      </c>
    </row>
    <row r="38" spans="1:28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7"/>
      <c r="P38" s="7"/>
      <c r="Q38" s="55"/>
      <c r="R38" s="55"/>
      <c r="S38" s="55"/>
      <c r="T38" s="37"/>
      <c r="U38" s="37"/>
      <c r="V38" s="24" t="s">
        <v>69</v>
      </c>
    </row>
    <row r="39" spans="1:28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7"/>
      <c r="P39" s="7"/>
      <c r="Q39" s="55"/>
      <c r="R39" s="55"/>
      <c r="S39" s="55"/>
      <c r="T39" s="37"/>
      <c r="U39" s="37"/>
    </row>
    <row r="40" spans="1:28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7"/>
      <c r="P40" s="7"/>
      <c r="Q40" s="55"/>
      <c r="R40" s="55"/>
      <c r="S40" s="55"/>
      <c r="T40" s="37"/>
      <c r="U40" s="37"/>
    </row>
  </sheetData>
  <mergeCells count="65">
    <mergeCell ref="A2:M2"/>
    <mergeCell ref="E3:O3"/>
    <mergeCell ref="P3:S3"/>
    <mergeCell ref="E5:O5"/>
    <mergeCell ref="P5:S5"/>
    <mergeCell ref="B6:P6"/>
    <mergeCell ref="Q6:S6"/>
    <mergeCell ref="A7:O7"/>
    <mergeCell ref="P7:S7"/>
    <mergeCell ref="A8:M8"/>
    <mergeCell ref="E9:O9"/>
    <mergeCell ref="P9:S9"/>
    <mergeCell ref="E10:O10"/>
    <mergeCell ref="P10:S10"/>
    <mergeCell ref="E11:O11"/>
    <mergeCell ref="P11:S11"/>
    <mergeCell ref="E19:O19"/>
    <mergeCell ref="P19:S19"/>
    <mergeCell ref="E12:O12"/>
    <mergeCell ref="P12:S12"/>
    <mergeCell ref="B14:P14"/>
    <mergeCell ref="Q14:S14"/>
    <mergeCell ref="B16:S16"/>
    <mergeCell ref="E17:O17"/>
    <mergeCell ref="P17:S17"/>
    <mergeCell ref="E18:O18"/>
    <mergeCell ref="P18:S18"/>
    <mergeCell ref="E20:O20"/>
    <mergeCell ref="P20:S20"/>
    <mergeCell ref="E21:O21"/>
    <mergeCell ref="P21:S21"/>
    <mergeCell ref="E22:O22"/>
    <mergeCell ref="P22:S22"/>
    <mergeCell ref="E23:O23"/>
    <mergeCell ref="P23:S23"/>
    <mergeCell ref="E24:O24"/>
    <mergeCell ref="P24:S24"/>
    <mergeCell ref="E25:O25"/>
    <mergeCell ref="P25:S25"/>
    <mergeCell ref="E26:O26"/>
    <mergeCell ref="P26:S26"/>
    <mergeCell ref="E27:O27"/>
    <mergeCell ref="P27:S27"/>
    <mergeCell ref="E28:O28"/>
    <mergeCell ref="P28:S28"/>
    <mergeCell ref="E29:O29"/>
    <mergeCell ref="P29:S29"/>
    <mergeCell ref="E30:O30"/>
    <mergeCell ref="P30:S30"/>
    <mergeCell ref="E31:O31"/>
    <mergeCell ref="P31:S31"/>
    <mergeCell ref="B33:P33"/>
    <mergeCell ref="Q33:S33"/>
    <mergeCell ref="A35:O35"/>
    <mergeCell ref="P35:S35"/>
    <mergeCell ref="A36:N36"/>
    <mergeCell ref="Q36:S36"/>
    <mergeCell ref="A40:N40"/>
    <mergeCell ref="Q40:S40"/>
    <mergeCell ref="A37:N37"/>
    <mergeCell ref="Q37:S37"/>
    <mergeCell ref="A38:N38"/>
    <mergeCell ref="Q38:S38"/>
    <mergeCell ref="A39:N39"/>
    <mergeCell ref="Q39:S3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2ABB-97F6-451B-B44E-57D61F763368}">
  <dimension ref="A1:E30"/>
  <sheetViews>
    <sheetView topLeftCell="A15" workbookViewId="0">
      <selection activeCell="A31" sqref="A31"/>
    </sheetView>
  </sheetViews>
  <sheetFormatPr defaultRowHeight="14.4" x14ac:dyDescent="0.3"/>
  <cols>
    <col min="1" max="1" width="22.6640625" customWidth="1"/>
    <col min="2" max="2" width="8.6640625" customWidth="1"/>
    <col min="3" max="3" width="22.6640625" customWidth="1"/>
    <col min="4" max="4" width="8.6640625" customWidth="1"/>
    <col min="5" max="5" width="22.6640625" customWidth="1"/>
  </cols>
  <sheetData>
    <row r="1" spans="1:5" ht="29.25" customHeight="1" x14ac:dyDescent="0.45">
      <c r="A1" s="1" t="s">
        <v>0</v>
      </c>
    </row>
    <row r="3" spans="1:5" ht="23.4" x14ac:dyDescent="0.45">
      <c r="A3" s="1" t="s">
        <v>22</v>
      </c>
    </row>
    <row r="4" spans="1:5" ht="23.4" x14ac:dyDescent="0.45">
      <c r="A4" s="1"/>
    </row>
    <row r="5" spans="1:5" ht="15" thickBot="1" x14ac:dyDescent="0.35">
      <c r="A5" s="5" t="s">
        <v>1</v>
      </c>
      <c r="B5" s="5"/>
      <c r="C5" s="5" t="s">
        <v>11</v>
      </c>
      <c r="D5" s="5"/>
      <c r="E5" s="5" t="s">
        <v>18</v>
      </c>
    </row>
    <row r="6" spans="1:5" x14ac:dyDescent="0.3">
      <c r="A6" s="6" t="s">
        <v>2</v>
      </c>
      <c r="B6" s="6"/>
      <c r="C6" s="6" t="s">
        <v>14</v>
      </c>
      <c r="D6" s="6"/>
      <c r="E6" s="6" t="s">
        <v>14</v>
      </c>
    </row>
    <row r="7" spans="1:5" x14ac:dyDescent="0.3">
      <c r="A7" s="3" t="s">
        <v>7</v>
      </c>
      <c r="B7" s="3" t="s">
        <v>3</v>
      </c>
      <c r="C7" s="3" t="s">
        <v>12</v>
      </c>
      <c r="D7" s="3" t="s">
        <v>13</v>
      </c>
      <c r="E7" s="3" t="s">
        <v>23</v>
      </c>
    </row>
    <row r="8" spans="1:5" x14ac:dyDescent="0.3">
      <c r="A8" s="3" t="s">
        <v>4</v>
      </c>
      <c r="B8" s="3"/>
      <c r="C8" s="3" t="s">
        <v>15</v>
      </c>
      <c r="D8" s="3"/>
      <c r="E8" s="3" t="s">
        <v>21</v>
      </c>
    </row>
    <row r="9" spans="1:5" x14ac:dyDescent="0.3">
      <c r="A9" s="3" t="s">
        <v>5</v>
      </c>
      <c r="B9" s="3" t="s">
        <v>6</v>
      </c>
      <c r="C9" s="3" t="s">
        <v>16</v>
      </c>
      <c r="D9" s="3" t="s">
        <v>17</v>
      </c>
      <c r="E9" s="3" t="s">
        <v>20</v>
      </c>
    </row>
    <row r="10" spans="1:5" x14ac:dyDescent="0.3">
      <c r="A10" s="3" t="s">
        <v>8</v>
      </c>
      <c r="B10" s="3"/>
      <c r="C10" s="3"/>
      <c r="D10" s="3"/>
      <c r="E10" s="3" t="s">
        <v>19</v>
      </c>
    </row>
    <row r="11" spans="1:5" x14ac:dyDescent="0.3">
      <c r="A11" s="3" t="s">
        <v>5</v>
      </c>
      <c r="B11" s="3" t="s">
        <v>6</v>
      </c>
      <c r="C11" s="3"/>
      <c r="D11" s="3"/>
      <c r="E11" s="3"/>
    </row>
    <row r="12" spans="1:5" x14ac:dyDescent="0.3">
      <c r="A12" s="3"/>
      <c r="B12" s="3"/>
      <c r="C12" s="3"/>
      <c r="D12" s="3"/>
      <c r="E12" s="3"/>
    </row>
    <row r="13" spans="1:5" x14ac:dyDescent="0.3">
      <c r="A13" s="3" t="s">
        <v>9</v>
      </c>
      <c r="B13" s="3" t="s">
        <v>10</v>
      </c>
      <c r="C13" s="3" t="s">
        <v>9</v>
      </c>
      <c r="D13" s="3" t="s">
        <v>17</v>
      </c>
      <c r="E13" s="3" t="s">
        <v>24</v>
      </c>
    </row>
    <row r="16" spans="1:5" ht="23.4" x14ac:dyDescent="0.45">
      <c r="A16" s="1" t="s">
        <v>25</v>
      </c>
    </row>
    <row r="17" spans="1:3" ht="23.4" x14ac:dyDescent="0.45">
      <c r="A17" s="1"/>
    </row>
    <row r="18" spans="1:3" x14ac:dyDescent="0.3">
      <c r="A18" s="4" t="s">
        <v>38</v>
      </c>
      <c r="B18" s="2"/>
    </row>
    <row r="19" spans="1:3" x14ac:dyDescent="0.3">
      <c r="A19" s="3" t="s">
        <v>39</v>
      </c>
      <c r="B19" s="3" t="s">
        <v>26</v>
      </c>
    </row>
    <row r="20" spans="1:3" x14ac:dyDescent="0.3">
      <c r="A20" s="3" t="s">
        <v>27</v>
      </c>
      <c r="B20" s="3" t="s">
        <v>28</v>
      </c>
    </row>
    <row r="21" spans="1:3" x14ac:dyDescent="0.3">
      <c r="A21" s="3" t="s">
        <v>29</v>
      </c>
      <c r="B21" s="3" t="s">
        <v>30</v>
      </c>
    </row>
    <row r="22" spans="1:3" x14ac:dyDescent="0.3">
      <c r="A22" s="3" t="s">
        <v>37</v>
      </c>
      <c r="B22" s="3" t="s">
        <v>31</v>
      </c>
    </row>
    <row r="23" spans="1:3" x14ac:dyDescent="0.3">
      <c r="A23" s="3" t="s">
        <v>32</v>
      </c>
      <c r="B23" s="3" t="s">
        <v>33</v>
      </c>
    </row>
    <row r="24" spans="1:3" x14ac:dyDescent="0.3">
      <c r="A24" s="3" t="s">
        <v>34</v>
      </c>
      <c r="B24" s="3" t="s">
        <v>36</v>
      </c>
      <c r="C24">
        <v>58500</v>
      </c>
    </row>
    <row r="25" spans="1:3" x14ac:dyDescent="0.3">
      <c r="A25" s="3" t="s">
        <v>40</v>
      </c>
      <c r="B25" s="3" t="s">
        <v>35</v>
      </c>
    </row>
    <row r="27" spans="1:3" x14ac:dyDescent="0.3">
      <c r="A27" t="s">
        <v>41</v>
      </c>
    </row>
    <row r="29" spans="1:3" x14ac:dyDescent="0.3">
      <c r="A29" t="s">
        <v>75</v>
      </c>
      <c r="B29">
        <v>5000</v>
      </c>
    </row>
    <row r="30" spans="1:3" x14ac:dyDescent="0.3">
      <c r="A30" t="s">
        <v>76</v>
      </c>
      <c r="B30">
        <v>10000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57FF-7E3A-4F0D-B9B5-DBC846DD8C3F}">
  <sheetPr>
    <pageSetUpPr fitToPage="1"/>
  </sheetPr>
  <dimension ref="A1:AE144"/>
  <sheetViews>
    <sheetView zoomScale="90" zoomScaleNormal="90" workbookViewId="0">
      <selection sqref="A1:XFD1048576"/>
    </sheetView>
  </sheetViews>
  <sheetFormatPr defaultRowHeight="14.4" x14ac:dyDescent="0.3"/>
  <cols>
    <col min="7" max="7" width="9.109375" customWidth="1"/>
    <col min="8" max="19" width="0" hidden="1" customWidth="1"/>
    <col min="20" max="20" width="9.109375" customWidth="1"/>
    <col min="24" max="24" width="13.6640625" bestFit="1" customWidth="1"/>
    <col min="25" max="25" width="11.33203125" bestFit="1" customWidth="1"/>
    <col min="26" max="26" width="10.6640625" bestFit="1" customWidth="1"/>
    <col min="30" max="30" width="10.5546875" bestFit="1" customWidth="1"/>
  </cols>
  <sheetData>
    <row r="1" spans="1:31" s="8" customFormat="1" ht="23.4" x14ac:dyDescent="0.45">
      <c r="A1" s="18"/>
      <c r="B1" s="18" t="s">
        <v>68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 t="s">
        <v>72</v>
      </c>
      <c r="W1" s="19"/>
      <c r="X1" s="19"/>
      <c r="Y1" s="19" t="s">
        <v>70</v>
      </c>
      <c r="Z1" s="20"/>
      <c r="AA1" s="20" t="s">
        <v>0</v>
      </c>
      <c r="AB1" s="20"/>
      <c r="AC1" s="20"/>
      <c r="AD1" s="20" t="s">
        <v>71</v>
      </c>
      <c r="AE1" s="21"/>
    </row>
    <row r="2" spans="1:31" s="8" customFormat="1" ht="23.4" x14ac:dyDescent="0.4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6"/>
      <c r="X2" s="16"/>
      <c r="Y2" s="16"/>
      <c r="Z2" s="1"/>
      <c r="AA2" s="1"/>
      <c r="AB2" s="1"/>
      <c r="AC2" s="1"/>
      <c r="AD2" s="29"/>
    </row>
    <row r="3" spans="1:31" s="8" customFormat="1" x14ac:dyDescent="0.3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AD3" s="29"/>
    </row>
    <row r="4" spans="1:31" s="8" customFormat="1" x14ac:dyDescent="0.3">
      <c r="A4" s="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7"/>
      <c r="U4" s="7"/>
      <c r="V4" s="7"/>
      <c r="W4" s="7"/>
      <c r="X4" s="7"/>
      <c r="Y4" s="7"/>
      <c r="AD4" s="29"/>
    </row>
    <row r="5" spans="1:31" s="8" customFormat="1" x14ac:dyDescent="0.3">
      <c r="A5" s="7"/>
      <c r="B5" s="7"/>
      <c r="C5" s="7"/>
      <c r="D5" s="9"/>
      <c r="E5" s="62" t="s">
        <v>42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3">
        <v>221594</v>
      </c>
      <c r="Q5" s="63"/>
      <c r="R5" s="63"/>
      <c r="S5" s="63"/>
      <c r="T5" s="63"/>
      <c r="U5" s="63"/>
      <c r="V5" s="63"/>
      <c r="W5" s="26"/>
      <c r="X5" s="26"/>
      <c r="Y5" s="26">
        <v>243379</v>
      </c>
      <c r="AA5" s="22">
        <v>230000</v>
      </c>
      <c r="AB5" s="22"/>
      <c r="AD5" s="29">
        <v>260000</v>
      </c>
    </row>
    <row r="6" spans="1:31" s="8" customFormat="1" x14ac:dyDescent="0.3">
      <c r="A6" s="7"/>
      <c r="B6" s="7"/>
      <c r="C6" s="7"/>
      <c r="D6" s="9"/>
      <c r="E6" s="25" t="s">
        <v>73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6"/>
      <c r="V6" s="26"/>
      <c r="W6" s="26"/>
      <c r="X6" s="26"/>
      <c r="Y6" s="26">
        <v>40000</v>
      </c>
      <c r="Z6" s="8" t="s">
        <v>77</v>
      </c>
      <c r="AA6" s="22">
        <v>20000</v>
      </c>
      <c r="AB6" s="22"/>
      <c r="AD6" s="29">
        <v>20000</v>
      </c>
    </row>
    <row r="7" spans="1:31" s="8" customFormat="1" x14ac:dyDescent="0.3">
      <c r="A7" s="7"/>
      <c r="B7" s="7"/>
      <c r="C7" s="7"/>
      <c r="D7" s="9"/>
      <c r="E7" s="62" t="s">
        <v>43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3">
        <v>113563.57</v>
      </c>
      <c r="Q7" s="63"/>
      <c r="R7" s="63"/>
      <c r="S7" s="63"/>
      <c r="T7" s="63"/>
      <c r="U7" s="63"/>
      <c r="V7" s="63"/>
      <c r="W7" s="26"/>
      <c r="X7" s="26"/>
      <c r="Y7" s="26">
        <v>215781</v>
      </c>
      <c r="AA7" s="22">
        <v>130000</v>
      </c>
      <c r="AB7" s="22"/>
      <c r="AD7" s="29">
        <v>230000</v>
      </c>
    </row>
    <row r="8" spans="1:31" s="8" customFormat="1" x14ac:dyDescent="0.3">
      <c r="A8" s="7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5">
        <v>335157.57</v>
      </c>
      <c r="R8" s="55"/>
      <c r="S8" s="55"/>
      <c r="T8" s="55"/>
      <c r="U8" s="55"/>
      <c r="V8" s="55"/>
      <c r="W8" s="27"/>
      <c r="X8" s="27"/>
      <c r="Y8" s="27">
        <v>499160</v>
      </c>
      <c r="AA8" s="23">
        <v>360000</v>
      </c>
      <c r="AB8" s="23"/>
      <c r="AD8" s="30">
        <f>SUM(AD5:AD7)</f>
        <v>510000</v>
      </c>
    </row>
    <row r="9" spans="1:31" s="8" customFormat="1" x14ac:dyDescent="0.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5"/>
      <c r="Q9" s="55"/>
      <c r="R9" s="55"/>
      <c r="S9" s="55"/>
      <c r="T9" s="55"/>
      <c r="U9" s="55"/>
      <c r="V9" s="55"/>
      <c r="W9" s="27"/>
      <c r="X9" s="27"/>
      <c r="Y9" s="27"/>
      <c r="AA9" s="24"/>
      <c r="AB9" s="24"/>
      <c r="AD9" s="29"/>
    </row>
    <row r="10" spans="1:31" s="8" customFormat="1" x14ac:dyDescent="0.3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24"/>
      <c r="AB10" s="24"/>
      <c r="AD10" s="29"/>
    </row>
    <row r="11" spans="1:31" s="8" customFormat="1" x14ac:dyDescent="0.3">
      <c r="A11" s="7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7"/>
      <c r="U11" s="7"/>
      <c r="V11" s="7"/>
      <c r="W11" s="7"/>
      <c r="X11" s="7"/>
      <c r="Y11" s="7"/>
      <c r="AA11" s="24"/>
      <c r="AB11" s="24"/>
      <c r="AD11" s="29"/>
    </row>
    <row r="12" spans="1:31" s="8" customFormat="1" x14ac:dyDescent="0.3">
      <c r="A12" s="7"/>
      <c r="B12" s="7"/>
      <c r="C12" s="7"/>
      <c r="D12" s="9"/>
      <c r="E12" s="62" t="s">
        <v>44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-18243.73</v>
      </c>
      <c r="Q12" s="63"/>
      <c r="R12" s="63"/>
      <c r="S12" s="63"/>
      <c r="T12" s="63"/>
      <c r="U12" s="63"/>
      <c r="V12" s="63"/>
      <c r="W12" s="26"/>
      <c r="X12" s="26"/>
      <c r="Y12" s="26">
        <v>12892.78</v>
      </c>
      <c r="AA12" s="22">
        <v>-22000</v>
      </c>
      <c r="AB12" s="22"/>
      <c r="AD12" s="29">
        <v>-20000</v>
      </c>
    </row>
    <row r="13" spans="1:31" s="8" customFormat="1" x14ac:dyDescent="0.3">
      <c r="A13" s="7"/>
      <c r="B13" s="7"/>
      <c r="C13" s="7"/>
      <c r="D13" s="9"/>
      <c r="E13" s="62" t="s">
        <v>45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>
        <v>-13307.5</v>
      </c>
      <c r="Q13" s="63"/>
      <c r="R13" s="63"/>
      <c r="S13" s="63"/>
      <c r="T13" s="63"/>
      <c r="U13" s="63"/>
      <c r="V13" s="63"/>
      <c r="W13" s="26"/>
      <c r="X13" s="26"/>
      <c r="Y13" s="26">
        <v>0</v>
      </c>
      <c r="Z13" s="8" t="s">
        <v>74</v>
      </c>
      <c r="AA13" s="22">
        <v>-20000</v>
      </c>
      <c r="AB13" s="22"/>
      <c r="AD13" s="29">
        <v>0</v>
      </c>
    </row>
    <row r="14" spans="1:31" s="8" customFormat="1" x14ac:dyDescent="0.3">
      <c r="B14" s="7"/>
      <c r="C14" s="7"/>
      <c r="D14" s="9"/>
      <c r="E14" s="62" t="s">
        <v>46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>
        <v>-3869.9</v>
      </c>
      <c r="Q14" s="63"/>
      <c r="R14" s="63"/>
      <c r="S14" s="63"/>
      <c r="T14" s="63"/>
      <c r="U14" s="63"/>
      <c r="V14" s="63"/>
      <c r="W14" s="26"/>
      <c r="X14" s="26"/>
      <c r="Y14" s="26">
        <v>13719</v>
      </c>
      <c r="AA14" s="22">
        <v>-10000</v>
      </c>
      <c r="AB14" s="22"/>
      <c r="AD14" s="29">
        <v>-15000</v>
      </c>
    </row>
    <row r="15" spans="1:31" s="8" customFormat="1" x14ac:dyDescent="0.3">
      <c r="B15" s="7"/>
      <c r="C15" s="7"/>
      <c r="D15" s="9"/>
      <c r="E15" s="62" t="s">
        <v>47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>
        <v>-24214</v>
      </c>
      <c r="Q15" s="63"/>
      <c r="R15" s="63"/>
      <c r="S15" s="63"/>
      <c r="T15" s="63"/>
      <c r="U15" s="63"/>
      <c r="V15" s="63"/>
      <c r="W15" s="26"/>
      <c r="X15" s="26"/>
      <c r="Y15" s="26">
        <v>0</v>
      </c>
      <c r="Z15" s="8" t="s">
        <v>74</v>
      </c>
      <c r="AA15" s="22">
        <v>-38000</v>
      </c>
      <c r="AB15" s="22"/>
      <c r="AD15" s="29">
        <v>-20000</v>
      </c>
    </row>
    <row r="16" spans="1:31" s="8" customFormat="1" x14ac:dyDescent="0.3">
      <c r="B16" s="7"/>
      <c r="C16" s="7"/>
      <c r="D16" s="9"/>
      <c r="E16" s="13" t="s">
        <v>64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>
        <v>0</v>
      </c>
      <c r="W16" s="26"/>
      <c r="X16" s="26"/>
      <c r="Y16" s="26">
        <v>160693</v>
      </c>
      <c r="Z16" s="8" t="s">
        <v>74</v>
      </c>
      <c r="AA16" s="22">
        <v>-180000</v>
      </c>
      <c r="AB16" s="22"/>
      <c r="AD16" s="29">
        <v>-180000</v>
      </c>
    </row>
    <row r="17" spans="1:31" s="8" customFormat="1" x14ac:dyDescent="0.3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55">
        <v>-59635.13</v>
      </c>
      <c r="R17" s="55"/>
      <c r="S17" s="55"/>
      <c r="T17" s="55"/>
      <c r="U17" s="55"/>
      <c r="V17" s="55"/>
      <c r="W17" s="27"/>
      <c r="X17" s="27"/>
      <c r="Y17" s="27">
        <f>SUM(Y12:Y16)</f>
        <v>187304.78</v>
      </c>
      <c r="AA17" s="23">
        <f>SUM(AA12:AA16)</f>
        <v>-270000</v>
      </c>
      <c r="AB17" s="23"/>
      <c r="AD17" s="30">
        <f>SUM(AD12:AD16)</f>
        <v>-235000</v>
      </c>
    </row>
    <row r="18" spans="1:31" s="8" customFormat="1" x14ac:dyDescent="0.3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55"/>
      <c r="S18" s="55"/>
      <c r="T18" s="55"/>
      <c r="U18" s="55"/>
      <c r="V18" s="55"/>
      <c r="W18" s="27"/>
      <c r="X18" s="27"/>
      <c r="Y18" s="27"/>
      <c r="AA18" s="23"/>
      <c r="AB18" s="23"/>
      <c r="AD18" s="29"/>
    </row>
    <row r="19" spans="1:31" s="8" customFormat="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1"/>
      <c r="Q19" s="11"/>
      <c r="R19" s="11"/>
      <c r="S19" s="11"/>
      <c r="T19" s="11"/>
      <c r="U19" s="11"/>
      <c r="V19" s="11"/>
      <c r="W19" s="27"/>
      <c r="X19" s="27"/>
      <c r="Y19" s="27"/>
      <c r="AA19" s="23"/>
      <c r="AB19" s="23"/>
      <c r="AD19" s="29"/>
    </row>
    <row r="20" spans="1:31" s="8" customFormat="1" x14ac:dyDescent="0.3">
      <c r="B20" s="54" t="s">
        <v>48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"/>
      <c r="U20" s="7"/>
      <c r="V20" s="7"/>
      <c r="W20" s="7"/>
      <c r="X20" s="7"/>
      <c r="Y20" s="7"/>
      <c r="AA20" s="24"/>
      <c r="AB20" s="24"/>
      <c r="AD20" s="29"/>
    </row>
    <row r="21" spans="1:31" s="8" customFormat="1" x14ac:dyDescent="0.3">
      <c r="B21" s="7"/>
      <c r="C21" s="7"/>
      <c r="D21" s="9"/>
      <c r="E21" s="62" t="s">
        <v>49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>
        <v>-16750</v>
      </c>
      <c r="Q21" s="63"/>
      <c r="R21" s="63"/>
      <c r="S21" s="63"/>
      <c r="T21" s="63"/>
      <c r="U21" s="63"/>
      <c r="V21" s="63"/>
      <c r="W21" s="26"/>
      <c r="X21" s="26"/>
      <c r="Y21" s="26">
        <v>17084</v>
      </c>
      <c r="AA21" s="22">
        <v>-35000</v>
      </c>
      <c r="AB21" s="22"/>
      <c r="AD21" s="29">
        <v>-30000</v>
      </c>
    </row>
    <row r="22" spans="1:31" s="8" customFormat="1" x14ac:dyDescent="0.3">
      <c r="B22" s="7"/>
      <c r="C22" s="7"/>
      <c r="D22" s="9"/>
      <c r="E22" s="62" t="s">
        <v>50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>
        <v>-23121</v>
      </c>
      <c r="Q22" s="63"/>
      <c r="R22" s="63"/>
      <c r="S22" s="63"/>
      <c r="T22" s="63"/>
      <c r="U22" s="63"/>
      <c r="V22" s="63"/>
      <c r="W22" s="26"/>
      <c r="X22" s="26"/>
      <c r="Y22" s="26">
        <v>20789</v>
      </c>
      <c r="AA22" s="22">
        <v>-24000</v>
      </c>
      <c r="AB22" s="22"/>
      <c r="AD22" s="29">
        <v>-22000</v>
      </c>
    </row>
    <row r="23" spans="1:31" s="8" customFormat="1" x14ac:dyDescent="0.3">
      <c r="B23" s="7"/>
      <c r="C23" s="7"/>
      <c r="D23" s="9"/>
      <c r="E23" s="62" t="s">
        <v>51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>
        <v>-7500</v>
      </c>
      <c r="Q23" s="63"/>
      <c r="R23" s="63"/>
      <c r="S23" s="63"/>
      <c r="T23" s="63"/>
      <c r="U23" s="63"/>
      <c r="V23" s="63"/>
      <c r="W23" s="26"/>
      <c r="X23" s="26"/>
      <c r="Y23" s="26">
        <v>133500</v>
      </c>
      <c r="Z23" s="8" t="s">
        <v>74</v>
      </c>
      <c r="AA23" s="22">
        <v>-40000</v>
      </c>
      <c r="AB23" s="22"/>
      <c r="AD23" s="29">
        <v>-140000</v>
      </c>
      <c r="AE23" s="8" t="s">
        <v>78</v>
      </c>
    </row>
    <row r="24" spans="1:31" s="8" customFormat="1" x14ac:dyDescent="0.3">
      <c r="B24" s="7"/>
      <c r="C24" s="7"/>
      <c r="D24" s="9"/>
      <c r="E24" s="62" t="s">
        <v>52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>
        <v>-11981</v>
      </c>
      <c r="Q24" s="63"/>
      <c r="R24" s="63"/>
      <c r="S24" s="63"/>
      <c r="T24" s="63"/>
      <c r="U24" s="63"/>
      <c r="V24" s="63"/>
      <c r="W24" s="26"/>
      <c r="X24" s="26"/>
      <c r="Y24" s="26">
        <v>1990</v>
      </c>
      <c r="AA24" s="22">
        <v>-15000</v>
      </c>
      <c r="AB24" s="22"/>
      <c r="AD24" s="29">
        <v>-15000</v>
      </c>
    </row>
    <row r="25" spans="1:31" s="8" customFormat="1" x14ac:dyDescent="0.3">
      <c r="B25" s="7"/>
      <c r="C25" s="7"/>
      <c r="D25" s="9"/>
      <c r="E25" s="62" t="s">
        <v>53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>
        <v>-1689.9</v>
      </c>
      <c r="Q25" s="63"/>
      <c r="R25" s="63"/>
      <c r="S25" s="63"/>
      <c r="T25" s="63"/>
      <c r="U25" s="63"/>
      <c r="V25" s="63"/>
      <c r="W25" s="26"/>
      <c r="X25" s="26"/>
      <c r="Y25" s="26">
        <v>176.6</v>
      </c>
      <c r="AA25" s="22">
        <v>-2000</v>
      </c>
      <c r="AB25" s="22"/>
      <c r="AD25" s="29">
        <v>-1000</v>
      </c>
    </row>
    <row r="26" spans="1:31" s="8" customFormat="1" x14ac:dyDescent="0.3">
      <c r="B26" s="7"/>
      <c r="C26" s="7"/>
      <c r="D26" s="9"/>
      <c r="E26" s="62" t="s">
        <v>54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>
        <v>-6739</v>
      </c>
      <c r="Q26" s="63"/>
      <c r="R26" s="63"/>
      <c r="S26" s="63"/>
      <c r="T26" s="63"/>
      <c r="U26" s="63"/>
      <c r="V26" s="63"/>
      <c r="W26" s="26"/>
      <c r="X26" s="26"/>
      <c r="Y26" s="26">
        <v>7409</v>
      </c>
      <c r="AA26" s="22">
        <v>-10000</v>
      </c>
      <c r="AB26" s="22"/>
      <c r="AD26" s="29">
        <v>-10000</v>
      </c>
    </row>
    <row r="27" spans="1:31" s="8" customFormat="1" x14ac:dyDescent="0.3">
      <c r="B27" s="7"/>
      <c r="C27" s="7"/>
      <c r="D27" s="9"/>
      <c r="E27" s="62" t="s">
        <v>55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>
        <v>-1075</v>
      </c>
      <c r="Q27" s="63"/>
      <c r="R27" s="63"/>
      <c r="S27" s="63"/>
      <c r="T27" s="63"/>
      <c r="U27" s="63"/>
      <c r="V27" s="63"/>
      <c r="W27" s="26"/>
      <c r="X27" s="26"/>
      <c r="Y27" s="26">
        <v>608</v>
      </c>
      <c r="AA27" s="22">
        <v>-1000</v>
      </c>
      <c r="AB27" s="22"/>
      <c r="AD27" s="29">
        <v>-1000</v>
      </c>
    </row>
    <row r="28" spans="1:31" s="8" customFormat="1" x14ac:dyDescent="0.3">
      <c r="B28" s="7"/>
      <c r="C28" s="7"/>
      <c r="D28" s="9"/>
      <c r="E28" s="62" t="s">
        <v>56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>
        <v>-2143</v>
      </c>
      <c r="Q28" s="63"/>
      <c r="R28" s="63"/>
      <c r="S28" s="63"/>
      <c r="T28" s="63"/>
      <c r="U28" s="63"/>
      <c r="V28" s="63"/>
      <c r="W28" s="26"/>
      <c r="X28" s="26"/>
      <c r="Y28" s="26">
        <v>600</v>
      </c>
      <c r="AA28" s="22">
        <v>-2500</v>
      </c>
      <c r="AB28" s="22"/>
      <c r="AD28" s="29">
        <v>-1000</v>
      </c>
    </row>
    <row r="29" spans="1:31" s="8" customFormat="1" x14ac:dyDescent="0.3">
      <c r="B29" s="7"/>
      <c r="C29" s="7"/>
      <c r="D29" s="9"/>
      <c r="E29" s="62" t="s">
        <v>57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5">
        <v>-356</v>
      </c>
      <c r="Q29" s="65"/>
      <c r="R29" s="65"/>
      <c r="S29" s="65"/>
      <c r="T29" s="65"/>
      <c r="U29" s="65"/>
      <c r="V29" s="65"/>
      <c r="W29" s="28"/>
      <c r="X29" s="28"/>
      <c r="Y29" s="28">
        <v>387</v>
      </c>
      <c r="AA29" s="22">
        <v>-1000</v>
      </c>
      <c r="AB29" s="22"/>
      <c r="AD29" s="29">
        <v>-1000</v>
      </c>
    </row>
    <row r="30" spans="1:31" s="8" customFormat="1" x14ac:dyDescent="0.3">
      <c r="B30" s="7"/>
      <c r="C30" s="7"/>
      <c r="D30" s="9"/>
      <c r="E30" s="62" t="s">
        <v>58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>
        <v>-4923</v>
      </c>
      <c r="Q30" s="63"/>
      <c r="R30" s="63"/>
      <c r="S30" s="63"/>
      <c r="T30" s="63"/>
      <c r="U30" s="63"/>
      <c r="V30" s="63"/>
      <c r="W30" s="26"/>
      <c r="X30" s="26"/>
      <c r="Y30" s="26">
        <v>4812</v>
      </c>
      <c r="AA30" s="22">
        <v>-5000</v>
      </c>
      <c r="AB30" s="22"/>
      <c r="AD30" s="29">
        <v>-5000</v>
      </c>
    </row>
    <row r="31" spans="1:31" s="8" customFormat="1" x14ac:dyDescent="0.3">
      <c r="B31" s="7"/>
      <c r="C31" s="7"/>
      <c r="D31" s="9"/>
      <c r="E31" s="62" t="s">
        <v>59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5">
        <v>-500</v>
      </c>
      <c r="Q31" s="65"/>
      <c r="R31" s="65"/>
      <c r="S31" s="65"/>
      <c r="T31" s="65"/>
      <c r="U31" s="65"/>
      <c r="V31" s="65"/>
      <c r="W31" s="28"/>
      <c r="X31" s="28"/>
      <c r="Y31" s="28">
        <v>950</v>
      </c>
      <c r="AA31" s="22">
        <v>-1500</v>
      </c>
      <c r="AB31" s="22"/>
      <c r="AD31" s="29">
        <v>-1000</v>
      </c>
    </row>
    <row r="32" spans="1:31" s="8" customFormat="1" x14ac:dyDescent="0.3">
      <c r="A32" s="7"/>
      <c r="B32" s="7"/>
      <c r="C32" s="7"/>
      <c r="D32" s="9"/>
      <c r="E32" s="62" t="s">
        <v>60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>
        <v>-3627</v>
      </c>
      <c r="Q32" s="63"/>
      <c r="R32" s="63"/>
      <c r="S32" s="63"/>
      <c r="T32" s="63"/>
      <c r="U32" s="63"/>
      <c r="V32" s="63"/>
      <c r="W32" s="26"/>
      <c r="X32" s="26"/>
      <c r="Y32" s="26">
        <v>3736.5</v>
      </c>
      <c r="AA32" s="22">
        <v>-5000</v>
      </c>
      <c r="AB32" s="22"/>
      <c r="AD32" s="29">
        <v>-4500</v>
      </c>
    </row>
    <row r="33" spans="1:30" s="8" customFormat="1" x14ac:dyDescent="0.3">
      <c r="A33" s="7"/>
      <c r="B33" s="7"/>
      <c r="C33" s="7"/>
      <c r="D33" s="9"/>
      <c r="E33" s="62" t="s">
        <v>61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>
        <v>-106376</v>
      </c>
      <c r="Q33" s="63"/>
      <c r="R33" s="63"/>
      <c r="S33" s="63"/>
      <c r="T33" s="63"/>
      <c r="U33" s="63"/>
      <c r="V33" s="63"/>
      <c r="W33" s="26"/>
      <c r="X33" s="26"/>
      <c r="Y33" s="26">
        <v>54201</v>
      </c>
      <c r="Z33" s="8" t="s">
        <v>74</v>
      </c>
      <c r="AA33" s="22">
        <v>-150000</v>
      </c>
      <c r="AB33" s="22"/>
      <c r="AD33" s="29">
        <v>-60000</v>
      </c>
    </row>
    <row r="34" spans="1:30" s="8" customFormat="1" x14ac:dyDescent="0.3">
      <c r="A34" s="7"/>
      <c r="B34" s="7"/>
      <c r="C34" s="7"/>
      <c r="D34" s="9"/>
      <c r="E34" s="62" t="s">
        <v>62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>
        <v>-2688.79</v>
      </c>
      <c r="Q34" s="63"/>
      <c r="R34" s="63"/>
      <c r="S34" s="63"/>
      <c r="T34" s="63"/>
      <c r="U34" s="63"/>
      <c r="V34" s="63"/>
      <c r="W34" s="26"/>
      <c r="X34" s="26"/>
      <c r="Y34" s="26">
        <v>16337.55</v>
      </c>
      <c r="AA34" s="22">
        <v>-8000</v>
      </c>
      <c r="AB34" s="22"/>
      <c r="AD34" s="29">
        <v>-20000</v>
      </c>
    </row>
    <row r="35" spans="1:30" s="8" customFormat="1" x14ac:dyDescent="0.3">
      <c r="A35" s="7"/>
      <c r="B35" s="7"/>
      <c r="C35" s="7"/>
      <c r="D35" s="9"/>
      <c r="E35" s="62" t="s">
        <v>63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5">
        <v>-548.9</v>
      </c>
      <c r="Q35" s="65"/>
      <c r="R35" s="65"/>
      <c r="S35" s="65"/>
      <c r="T35" s="65"/>
      <c r="U35" s="65"/>
      <c r="V35" s="65"/>
      <c r="W35" s="28"/>
      <c r="X35" s="28"/>
      <c r="Y35" s="28">
        <v>0</v>
      </c>
      <c r="AA35" s="22">
        <v>-1000</v>
      </c>
      <c r="AB35" s="22"/>
      <c r="AD35" s="29">
        <v>-1000</v>
      </c>
    </row>
    <row r="36" spans="1:30" s="8" customFormat="1" x14ac:dyDescent="0.3">
      <c r="A36" s="7"/>
      <c r="B36" s="64" t="s">
        <v>48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55">
        <v>-175018.59</v>
      </c>
      <c r="R36" s="55"/>
      <c r="S36" s="55"/>
      <c r="T36" s="55"/>
      <c r="U36" s="55"/>
      <c r="V36" s="55"/>
      <c r="W36" s="27"/>
      <c r="X36" s="27"/>
      <c r="Y36" s="27">
        <f>SUM(Y21:Y35)</f>
        <v>262580.65000000002</v>
      </c>
      <c r="AA36" s="23">
        <f>SUM(AA21:AA35)</f>
        <v>-301000</v>
      </c>
      <c r="AB36" s="23"/>
      <c r="AD36" s="30">
        <f>SUM(AD21:AD35)</f>
        <v>-312500</v>
      </c>
    </row>
    <row r="37" spans="1:30" s="8" customFormat="1" x14ac:dyDescent="0.3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  <c r="U37" s="11"/>
      <c r="V37" s="11"/>
      <c r="W37" s="27"/>
      <c r="X37" s="27"/>
      <c r="Y37" s="27"/>
      <c r="AA37" s="24"/>
      <c r="AB37" s="24"/>
      <c r="AD37" s="29"/>
    </row>
    <row r="38" spans="1:30" s="8" customFormat="1" x14ac:dyDescent="0.3">
      <c r="A38" s="64" t="s">
        <v>67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55">
        <v>-234653.72</v>
      </c>
      <c r="Q38" s="55"/>
      <c r="R38" s="55"/>
      <c r="S38" s="55"/>
      <c r="T38" s="55"/>
      <c r="U38" s="55"/>
      <c r="V38" s="55"/>
      <c r="W38" s="27"/>
      <c r="X38" s="27"/>
      <c r="Y38" s="27">
        <f>Y36+Y17</f>
        <v>449885.43000000005</v>
      </c>
      <c r="AA38" s="23">
        <v>-571000</v>
      </c>
      <c r="AB38" s="23"/>
      <c r="AD38" s="30">
        <f>AD36+AD17</f>
        <v>-547500</v>
      </c>
    </row>
    <row r="39" spans="1:30" s="8" customFormat="1" x14ac:dyDescent="0.3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7"/>
      <c r="P39" s="7"/>
      <c r="Q39" s="55"/>
      <c r="R39" s="55"/>
      <c r="S39" s="55"/>
      <c r="T39" s="55"/>
      <c r="U39" s="55"/>
      <c r="V39" s="55"/>
      <c r="W39" s="27"/>
      <c r="X39" s="27"/>
      <c r="Y39" s="27"/>
      <c r="AA39" s="24"/>
      <c r="AB39" s="24"/>
      <c r="AD39" s="29"/>
    </row>
    <row r="40" spans="1:30" s="8" customFormat="1" x14ac:dyDescent="0.3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7"/>
      <c r="P40" s="7"/>
      <c r="Q40" s="55"/>
      <c r="R40" s="55"/>
      <c r="S40" s="55"/>
      <c r="T40" s="55"/>
      <c r="U40" s="55"/>
      <c r="V40" s="55"/>
      <c r="W40" s="27"/>
      <c r="X40" s="27"/>
      <c r="Y40" s="27"/>
      <c r="AA40" s="24"/>
      <c r="AB40" s="24"/>
      <c r="AD40" s="29"/>
    </row>
    <row r="41" spans="1:30" s="8" customFormat="1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7"/>
      <c r="P41" s="7"/>
      <c r="Q41" s="55"/>
      <c r="R41" s="55"/>
      <c r="S41" s="55"/>
      <c r="T41" s="55"/>
      <c r="U41" s="55"/>
      <c r="V41" s="55"/>
      <c r="W41" s="27"/>
      <c r="X41" s="27"/>
      <c r="Y41" s="27"/>
      <c r="Z41" s="8" t="s">
        <v>69</v>
      </c>
      <c r="AA41" s="24"/>
      <c r="AB41" s="24"/>
      <c r="AD41" s="29"/>
    </row>
    <row r="42" spans="1:30" s="8" customFormat="1" x14ac:dyDescent="0.3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7"/>
      <c r="P42" s="7"/>
      <c r="Q42" s="55"/>
      <c r="R42" s="55"/>
      <c r="S42" s="55"/>
      <c r="T42" s="55"/>
      <c r="U42" s="55"/>
      <c r="V42" s="55"/>
      <c r="W42" s="27"/>
      <c r="X42" s="27"/>
      <c r="Y42" s="27"/>
      <c r="AA42" s="24"/>
      <c r="AB42" s="24"/>
      <c r="AD42" s="29"/>
    </row>
    <row r="43" spans="1:30" s="8" customFormat="1" x14ac:dyDescent="0.3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7"/>
      <c r="P43" s="7"/>
      <c r="Q43" s="55"/>
      <c r="R43" s="55"/>
      <c r="S43" s="55"/>
      <c r="T43" s="55"/>
      <c r="U43" s="55"/>
      <c r="V43" s="55"/>
      <c r="W43" s="27"/>
      <c r="X43" s="27"/>
      <c r="Y43" s="27"/>
      <c r="AA43" s="24"/>
      <c r="AB43" s="24"/>
      <c r="AD43" s="29"/>
    </row>
    <row r="44" spans="1:30" x14ac:dyDescent="0.3">
      <c r="E44" s="8" t="s">
        <v>79</v>
      </c>
      <c r="AD44" s="29"/>
    </row>
    <row r="45" spans="1:30" x14ac:dyDescent="0.3">
      <c r="AD45" s="29"/>
    </row>
    <row r="46" spans="1:30" x14ac:dyDescent="0.3">
      <c r="AD46" s="29"/>
    </row>
    <row r="47" spans="1:30" x14ac:dyDescent="0.3">
      <c r="AD47" s="29"/>
    </row>
    <row r="48" spans="1:30" x14ac:dyDescent="0.3">
      <c r="AD48" s="24"/>
    </row>
    <row r="49" spans="30:30" x14ac:dyDescent="0.3">
      <c r="AD49" s="24"/>
    </row>
    <row r="50" spans="30:30" x14ac:dyDescent="0.3">
      <c r="AD50" s="24"/>
    </row>
    <row r="51" spans="30:30" x14ac:dyDescent="0.3">
      <c r="AD51" s="24"/>
    </row>
    <row r="52" spans="30:30" x14ac:dyDescent="0.3">
      <c r="AD52" s="24"/>
    </row>
    <row r="53" spans="30:30" x14ac:dyDescent="0.3">
      <c r="AD53" s="24"/>
    </row>
    <row r="54" spans="30:30" x14ac:dyDescent="0.3">
      <c r="AD54" s="24"/>
    </row>
    <row r="55" spans="30:30" x14ac:dyDescent="0.3">
      <c r="AD55" s="24"/>
    </row>
    <row r="56" spans="30:30" x14ac:dyDescent="0.3">
      <c r="AD56" s="24"/>
    </row>
    <row r="57" spans="30:30" x14ac:dyDescent="0.3">
      <c r="AD57" s="24"/>
    </row>
    <row r="58" spans="30:30" x14ac:dyDescent="0.3">
      <c r="AD58" s="24"/>
    </row>
    <row r="59" spans="30:30" x14ac:dyDescent="0.3">
      <c r="AD59" s="24"/>
    </row>
    <row r="60" spans="30:30" x14ac:dyDescent="0.3">
      <c r="AD60" s="24"/>
    </row>
    <row r="61" spans="30:30" x14ac:dyDescent="0.3">
      <c r="AD61" s="24"/>
    </row>
    <row r="62" spans="30:30" x14ac:dyDescent="0.3">
      <c r="AD62" s="24"/>
    </row>
    <row r="63" spans="30:30" x14ac:dyDescent="0.3">
      <c r="AD63" s="24"/>
    </row>
    <row r="64" spans="30:30" x14ac:dyDescent="0.3">
      <c r="AD64" s="24"/>
    </row>
    <row r="65" spans="30:30" x14ac:dyDescent="0.3">
      <c r="AD65" s="24"/>
    </row>
    <row r="66" spans="30:30" x14ac:dyDescent="0.3">
      <c r="AD66" s="24"/>
    </row>
    <row r="67" spans="30:30" x14ac:dyDescent="0.3">
      <c r="AD67" s="24"/>
    </row>
    <row r="68" spans="30:30" x14ac:dyDescent="0.3">
      <c r="AD68" s="24"/>
    </row>
    <row r="69" spans="30:30" x14ac:dyDescent="0.3">
      <c r="AD69" s="24"/>
    </row>
    <row r="70" spans="30:30" x14ac:dyDescent="0.3">
      <c r="AD70" s="24"/>
    </row>
    <row r="71" spans="30:30" x14ac:dyDescent="0.3">
      <c r="AD71" s="24"/>
    </row>
    <row r="72" spans="30:30" x14ac:dyDescent="0.3">
      <c r="AD72" s="24"/>
    </row>
    <row r="73" spans="30:30" x14ac:dyDescent="0.3">
      <c r="AD73" s="24"/>
    </row>
    <row r="74" spans="30:30" x14ac:dyDescent="0.3">
      <c r="AD74" s="24"/>
    </row>
    <row r="75" spans="30:30" x14ac:dyDescent="0.3">
      <c r="AD75" s="24"/>
    </row>
    <row r="76" spans="30:30" x14ac:dyDescent="0.3">
      <c r="AD76" s="24"/>
    </row>
    <row r="77" spans="30:30" x14ac:dyDescent="0.3">
      <c r="AD77" s="24"/>
    </row>
    <row r="78" spans="30:30" x14ac:dyDescent="0.3">
      <c r="AD78" s="24"/>
    </row>
    <row r="79" spans="30:30" x14ac:dyDescent="0.3">
      <c r="AD79" s="24"/>
    </row>
    <row r="80" spans="30:30" x14ac:dyDescent="0.3">
      <c r="AD80" s="24"/>
    </row>
    <row r="81" spans="30:30" x14ac:dyDescent="0.3">
      <c r="AD81" s="24"/>
    </row>
    <row r="82" spans="30:30" x14ac:dyDescent="0.3">
      <c r="AD82" s="24"/>
    </row>
    <row r="83" spans="30:30" x14ac:dyDescent="0.3">
      <c r="AD83" s="24"/>
    </row>
    <row r="84" spans="30:30" x14ac:dyDescent="0.3">
      <c r="AD84" s="24"/>
    </row>
    <row r="85" spans="30:30" x14ac:dyDescent="0.3">
      <c r="AD85" s="24"/>
    </row>
    <row r="86" spans="30:30" x14ac:dyDescent="0.3">
      <c r="AD86" s="24"/>
    </row>
    <row r="87" spans="30:30" x14ac:dyDescent="0.3">
      <c r="AD87" s="24"/>
    </row>
    <row r="88" spans="30:30" x14ac:dyDescent="0.3">
      <c r="AD88" s="24"/>
    </row>
    <row r="89" spans="30:30" x14ac:dyDescent="0.3">
      <c r="AD89" s="24"/>
    </row>
    <row r="90" spans="30:30" x14ac:dyDescent="0.3">
      <c r="AD90" s="24"/>
    </row>
    <row r="91" spans="30:30" x14ac:dyDescent="0.3">
      <c r="AD91" s="24"/>
    </row>
    <row r="92" spans="30:30" x14ac:dyDescent="0.3">
      <c r="AD92" s="24"/>
    </row>
    <row r="93" spans="30:30" x14ac:dyDescent="0.3">
      <c r="AD93" s="24"/>
    </row>
    <row r="94" spans="30:30" x14ac:dyDescent="0.3">
      <c r="AD94" s="24"/>
    </row>
    <row r="95" spans="30:30" x14ac:dyDescent="0.3">
      <c r="AD95" s="24"/>
    </row>
    <row r="96" spans="30:30" x14ac:dyDescent="0.3">
      <c r="AD96" s="24"/>
    </row>
    <row r="97" spans="30:30" x14ac:dyDescent="0.3">
      <c r="AD97" s="24"/>
    </row>
    <row r="98" spans="30:30" x14ac:dyDescent="0.3">
      <c r="AD98" s="24"/>
    </row>
    <row r="99" spans="30:30" x14ac:dyDescent="0.3">
      <c r="AD99" s="24"/>
    </row>
    <row r="100" spans="30:30" x14ac:dyDescent="0.3">
      <c r="AD100" s="24"/>
    </row>
    <row r="101" spans="30:30" x14ac:dyDescent="0.3">
      <c r="AD101" s="24"/>
    </row>
    <row r="102" spans="30:30" x14ac:dyDescent="0.3">
      <c r="AD102" s="24"/>
    </row>
    <row r="103" spans="30:30" x14ac:dyDescent="0.3">
      <c r="AD103" s="24"/>
    </row>
    <row r="104" spans="30:30" x14ac:dyDescent="0.3">
      <c r="AD104" s="24"/>
    </row>
    <row r="105" spans="30:30" x14ac:dyDescent="0.3">
      <c r="AD105" s="24"/>
    </row>
    <row r="106" spans="30:30" x14ac:dyDescent="0.3">
      <c r="AD106" s="24"/>
    </row>
    <row r="107" spans="30:30" x14ac:dyDescent="0.3">
      <c r="AD107" s="24"/>
    </row>
    <row r="108" spans="30:30" x14ac:dyDescent="0.3">
      <c r="AD108" s="24"/>
    </row>
    <row r="109" spans="30:30" x14ac:dyDescent="0.3">
      <c r="AD109" s="24"/>
    </row>
    <row r="110" spans="30:30" x14ac:dyDescent="0.3">
      <c r="AD110" s="24"/>
    </row>
    <row r="111" spans="30:30" x14ac:dyDescent="0.3">
      <c r="AD111" s="24"/>
    </row>
    <row r="112" spans="30:30" x14ac:dyDescent="0.3">
      <c r="AD112" s="24"/>
    </row>
    <row r="113" spans="30:30" x14ac:dyDescent="0.3">
      <c r="AD113" s="24"/>
    </row>
    <row r="114" spans="30:30" x14ac:dyDescent="0.3">
      <c r="AD114" s="24"/>
    </row>
    <row r="115" spans="30:30" x14ac:dyDescent="0.3">
      <c r="AD115" s="24"/>
    </row>
    <row r="116" spans="30:30" x14ac:dyDescent="0.3">
      <c r="AD116" s="24"/>
    </row>
    <row r="117" spans="30:30" x14ac:dyDescent="0.3">
      <c r="AD117" s="24"/>
    </row>
    <row r="118" spans="30:30" x14ac:dyDescent="0.3">
      <c r="AD118" s="24"/>
    </row>
    <row r="119" spans="30:30" x14ac:dyDescent="0.3">
      <c r="AD119" s="24"/>
    </row>
    <row r="120" spans="30:30" x14ac:dyDescent="0.3">
      <c r="AD120" s="24"/>
    </row>
    <row r="121" spans="30:30" x14ac:dyDescent="0.3">
      <c r="AD121" s="24"/>
    </row>
    <row r="122" spans="30:30" x14ac:dyDescent="0.3">
      <c r="AD122" s="24"/>
    </row>
    <row r="123" spans="30:30" x14ac:dyDescent="0.3">
      <c r="AD123" s="24"/>
    </row>
    <row r="124" spans="30:30" x14ac:dyDescent="0.3">
      <c r="AD124" s="24"/>
    </row>
    <row r="125" spans="30:30" x14ac:dyDescent="0.3">
      <c r="AD125" s="24"/>
    </row>
    <row r="126" spans="30:30" x14ac:dyDescent="0.3">
      <c r="AD126" s="24"/>
    </row>
    <row r="127" spans="30:30" x14ac:dyDescent="0.3">
      <c r="AD127" s="24"/>
    </row>
    <row r="128" spans="30:30" x14ac:dyDescent="0.3">
      <c r="AD128" s="24"/>
    </row>
    <row r="129" spans="30:30" x14ac:dyDescent="0.3">
      <c r="AD129" s="24"/>
    </row>
    <row r="130" spans="30:30" x14ac:dyDescent="0.3">
      <c r="AD130" s="24"/>
    </row>
    <row r="131" spans="30:30" x14ac:dyDescent="0.3">
      <c r="AD131" s="24"/>
    </row>
    <row r="132" spans="30:30" x14ac:dyDescent="0.3">
      <c r="AD132" s="24"/>
    </row>
    <row r="133" spans="30:30" x14ac:dyDescent="0.3">
      <c r="AD133" s="24"/>
    </row>
    <row r="134" spans="30:30" x14ac:dyDescent="0.3">
      <c r="AD134" s="24"/>
    </row>
    <row r="135" spans="30:30" x14ac:dyDescent="0.3">
      <c r="AD135" s="24"/>
    </row>
    <row r="136" spans="30:30" x14ac:dyDescent="0.3">
      <c r="AD136" s="24"/>
    </row>
    <row r="137" spans="30:30" x14ac:dyDescent="0.3">
      <c r="AD137" s="24"/>
    </row>
    <row r="138" spans="30:30" x14ac:dyDescent="0.3">
      <c r="AD138" s="24"/>
    </row>
    <row r="139" spans="30:30" x14ac:dyDescent="0.3">
      <c r="AD139" s="24"/>
    </row>
    <row r="140" spans="30:30" x14ac:dyDescent="0.3">
      <c r="AD140" s="24"/>
    </row>
    <row r="141" spans="30:30" x14ac:dyDescent="0.3">
      <c r="AD141" s="24"/>
    </row>
    <row r="142" spans="30:30" x14ac:dyDescent="0.3">
      <c r="AD142" s="24"/>
    </row>
    <row r="143" spans="30:30" x14ac:dyDescent="0.3">
      <c r="AD143" s="24"/>
    </row>
    <row r="144" spans="30:30" x14ac:dyDescent="0.3">
      <c r="AD144" s="24"/>
    </row>
  </sheetData>
  <mergeCells count="69">
    <mergeCell ref="E12:O12"/>
    <mergeCell ref="P12:V12"/>
    <mergeCell ref="E13:O13"/>
    <mergeCell ref="P13:V13"/>
    <mergeCell ref="E14:O14"/>
    <mergeCell ref="P14:V14"/>
    <mergeCell ref="E24:O24"/>
    <mergeCell ref="P24:V24"/>
    <mergeCell ref="E25:O25"/>
    <mergeCell ref="P25:V25"/>
    <mergeCell ref="E26:O26"/>
    <mergeCell ref="P26:V26"/>
    <mergeCell ref="E27:O27"/>
    <mergeCell ref="P27:V27"/>
    <mergeCell ref="E28:O28"/>
    <mergeCell ref="P28:V28"/>
    <mergeCell ref="E29:O29"/>
    <mergeCell ref="P29:V29"/>
    <mergeCell ref="E30:O30"/>
    <mergeCell ref="P30:V30"/>
    <mergeCell ref="E31:O31"/>
    <mergeCell ref="P31:V31"/>
    <mergeCell ref="E32:O32"/>
    <mergeCell ref="P32:V32"/>
    <mergeCell ref="E33:O33"/>
    <mergeCell ref="P33:V33"/>
    <mergeCell ref="E34:O34"/>
    <mergeCell ref="P34:V34"/>
    <mergeCell ref="E35:O35"/>
    <mergeCell ref="P35:V35"/>
    <mergeCell ref="Q42:V42"/>
    <mergeCell ref="B36:P36"/>
    <mergeCell ref="Q36:V36"/>
    <mergeCell ref="A38:O38"/>
    <mergeCell ref="P38:V38"/>
    <mergeCell ref="A39:N39"/>
    <mergeCell ref="Q39:V39"/>
    <mergeCell ref="Q43:V43"/>
    <mergeCell ref="B8:P8"/>
    <mergeCell ref="Q8:V8"/>
    <mergeCell ref="A9:O9"/>
    <mergeCell ref="P9:V9"/>
    <mergeCell ref="A10:M10"/>
    <mergeCell ref="B11:S11"/>
    <mergeCell ref="E23:O23"/>
    <mergeCell ref="P23:V23"/>
    <mergeCell ref="P18:V18"/>
    <mergeCell ref="A40:N40"/>
    <mergeCell ref="Q40:V40"/>
    <mergeCell ref="A41:N41"/>
    <mergeCell ref="Q41:V41"/>
    <mergeCell ref="A43:N43"/>
    <mergeCell ref="A42:N42"/>
    <mergeCell ref="A3:M3"/>
    <mergeCell ref="B20:S20"/>
    <mergeCell ref="E21:O21"/>
    <mergeCell ref="P21:V21"/>
    <mergeCell ref="E22:O22"/>
    <mergeCell ref="P22:V22"/>
    <mergeCell ref="E15:O15"/>
    <mergeCell ref="B4:S4"/>
    <mergeCell ref="E5:O5"/>
    <mergeCell ref="P5:V5"/>
    <mergeCell ref="E7:O7"/>
    <mergeCell ref="P7:V7"/>
    <mergeCell ref="P15:V15"/>
    <mergeCell ref="B17:P17"/>
    <mergeCell ref="Q17:V17"/>
    <mergeCell ref="B18:O18"/>
  </mergeCells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 förslag 2021</vt:lpstr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Tuija Paasila</dc:creator>
  <cp:lastModifiedBy>Mattias Boström</cp:lastModifiedBy>
  <cp:lastPrinted>2020-03-21T16:39:06Z</cp:lastPrinted>
  <dcterms:created xsi:type="dcterms:W3CDTF">2019-02-27T22:37:27Z</dcterms:created>
  <dcterms:modified xsi:type="dcterms:W3CDTF">2021-03-11T16:03:28Z</dcterms:modified>
</cp:coreProperties>
</file>