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athias.e.bauer\Desktop\Dalarna\årsmöte 21\"/>
    </mc:Choice>
  </mc:AlternateContent>
  <xr:revisionPtr revIDLastSave="0" documentId="8_{DB09F978-2357-46BE-9F54-C2F31922FBB8}" xr6:coauthVersionLast="45" xr6:coauthVersionMax="45" xr10:uidLastSave="{00000000-0000-0000-0000-000000000000}"/>
  <bookViews>
    <workbookView xWindow="-120" yWindow="-120" windowWidth="20730" windowHeight="11160"/>
  </bookViews>
  <sheets>
    <sheet name="Plan Budget " sheetId="4" r:id="rId1"/>
    <sheet name="Blad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4" l="1"/>
  <c r="C34" i="4"/>
  <c r="E18" i="4"/>
  <c r="E33" i="4"/>
  <c r="E34" i="4"/>
  <c r="C14" i="4"/>
  <c r="E14" i="4"/>
  <c r="H25" i="4"/>
  <c r="H18" i="4"/>
  <c r="H33" i="4" s="1"/>
  <c r="H34" i="4" s="1"/>
  <c r="H19" i="4"/>
  <c r="H29" i="4"/>
  <c r="F33" i="4"/>
  <c r="F14" i="4"/>
  <c r="H24" i="4"/>
  <c r="H21" i="4"/>
  <c r="H14" i="4"/>
  <c r="I33" i="4"/>
  <c r="I14" i="4"/>
  <c r="K33" i="4"/>
  <c r="K14" i="4"/>
  <c r="F34" i="4"/>
  <c r="I34" i="4"/>
  <c r="K34" i="4"/>
</calcChain>
</file>

<file path=xl/sharedStrings.xml><?xml version="1.0" encoding="utf-8"?>
<sst xmlns="http://schemas.openxmlformats.org/spreadsheetml/2006/main" count="45" uniqueCount="42">
  <si>
    <t>Organisationsnummer 882600-8719</t>
  </si>
  <si>
    <t>Intäkter</t>
  </si>
  <si>
    <t>Landstingsbidrag</t>
  </si>
  <si>
    <t>Summa intäkter</t>
  </si>
  <si>
    <t>Kostnader</t>
  </si>
  <si>
    <t>Summa kostnader</t>
  </si>
  <si>
    <t>Varuinköp</t>
  </si>
  <si>
    <t>Bankkostnader</t>
  </si>
  <si>
    <t>Reklam och PR</t>
  </si>
  <si>
    <t>Budget</t>
  </si>
  <si>
    <t>Utfall</t>
  </si>
  <si>
    <t>Deltagaravgifter</t>
  </si>
  <si>
    <t>Distriktstian</t>
  </si>
  <si>
    <t>Försäljning</t>
  </si>
  <si>
    <t>Kost och logi, styrelsen</t>
  </si>
  <si>
    <t>Kost och logi, instruktörer</t>
  </si>
  <si>
    <t>Reseersättning, styrelsen</t>
  </si>
  <si>
    <t>Reseersättning, instruktörer</t>
  </si>
  <si>
    <t>Utbildning</t>
  </si>
  <si>
    <t>Uppvaktning</t>
  </si>
  <si>
    <t>Banhyra</t>
  </si>
  <si>
    <t xml:space="preserve">Utfall </t>
  </si>
  <si>
    <t>Kost och logi kursdeltagare</t>
  </si>
  <si>
    <t>Resultat</t>
  </si>
  <si>
    <t>Annonsering FB, MC-Folket, buffar</t>
  </si>
  <si>
    <t>Instruktörsvästar</t>
  </si>
  <si>
    <t>Älvdalen</t>
  </si>
  <si>
    <t>Masbladet</t>
  </si>
  <si>
    <t>Årsmöteskostnader</t>
  </si>
  <si>
    <t>Kostnader Masbladet</t>
  </si>
  <si>
    <t>Programvaror, år</t>
  </si>
  <si>
    <t>Förslag till budget 2021</t>
  </si>
  <si>
    <t>HLR, RR, examinationer</t>
  </si>
  <si>
    <t>Försäkring ansvar (dras från distriktstian)</t>
  </si>
  <si>
    <t>Avtackning avgående styrelsemedlemmar</t>
  </si>
  <si>
    <t>Ansvarsförsäkring</t>
  </si>
  <si>
    <t>Förbrukningsinventarier (pärmar, kontorsmaterial mm)</t>
  </si>
  <si>
    <t>Kontorsmaterial, batterier, förbandslåda, mm mm</t>
  </si>
  <si>
    <t>Kontonr</t>
  </si>
  <si>
    <t>5412, 5460</t>
  </si>
  <si>
    <t>Programvaror, bokföring mfl</t>
  </si>
  <si>
    <t xml:space="preserve">Konferenshelg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</si>
</sst>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yyyy/mm/dd;@"/>
  </numFmts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4" fillId="0" borderId="0" xfId="0" applyFont="1"/>
    <xf numFmtId="0" fontId="6" fillId="0" borderId="0" xfId="0" applyFont="1"/>
    <xf numFmtId="0" fontId="7" fillId="0" borderId="0" xfId="0" applyFont="1"/>
    <xf numFmtId="170" fontId="0" fillId="0" borderId="0" xfId="0" applyNumberFormat="1"/>
    <xf numFmtId="170" fontId="0" fillId="0" borderId="1" xfId="0" applyNumberFormat="1" applyBorder="1"/>
    <xf numFmtId="4" fontId="0" fillId="0" borderId="0" xfId="0" applyNumberFormat="1"/>
    <xf numFmtId="4" fontId="1" fillId="0" borderId="0" xfId="0" applyNumberFormat="1" applyFont="1"/>
    <xf numFmtId="4" fontId="6" fillId="0" borderId="0" xfId="0" applyNumberFormat="1" applyFont="1"/>
    <xf numFmtId="4" fontId="0" fillId="0" borderId="0" xfId="0" applyNumberFormat="1" applyFont="1"/>
    <xf numFmtId="4" fontId="1" fillId="0" borderId="2" xfId="0" applyNumberFormat="1" applyFont="1" applyBorder="1"/>
    <xf numFmtId="0" fontId="8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4" fillId="0" borderId="3" xfId="0" applyFont="1" applyBorder="1"/>
    <xf numFmtId="0" fontId="4" fillId="0" borderId="4" xfId="0" applyFont="1" applyBorder="1"/>
    <xf numFmtId="170" fontId="0" fillId="0" borderId="5" xfId="0" applyNumberFormat="1" applyBorder="1"/>
    <xf numFmtId="170" fontId="0" fillId="0" borderId="6" xfId="0" applyNumberFormat="1" applyBorder="1"/>
    <xf numFmtId="170" fontId="0" fillId="0" borderId="7" xfId="0" applyNumberFormat="1" applyBorder="1"/>
    <xf numFmtId="170" fontId="0" fillId="0" borderId="8" xfId="0" applyNumberFormat="1" applyBorder="1"/>
    <xf numFmtId="0" fontId="0" fillId="0" borderId="5" xfId="0" applyBorder="1"/>
    <xf numFmtId="0" fontId="0" fillId="0" borderId="6" xfId="0" applyBorder="1"/>
    <xf numFmtId="0" fontId="4" fillId="0" borderId="5" xfId="0" applyFont="1" applyBorder="1"/>
    <xf numFmtId="0" fontId="4" fillId="0" borderId="6" xfId="0" applyFon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4" fontId="6" fillId="0" borderId="5" xfId="0" applyNumberFormat="1" applyFont="1" applyBorder="1"/>
    <xf numFmtId="4" fontId="6" fillId="0" borderId="6" xfId="0" applyNumberFormat="1" applyFont="1" applyBorder="1"/>
    <xf numFmtId="4" fontId="0" fillId="0" borderId="5" xfId="0" applyNumberFormat="1" applyFont="1" applyBorder="1"/>
    <xf numFmtId="4" fontId="0" fillId="0" borderId="6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0" fillId="0" borderId="9" xfId="0" applyNumberFormat="1" applyBorder="1"/>
    <xf numFmtId="4" fontId="0" fillId="0" borderId="10" xfId="0" applyNumberFormat="1" applyBorder="1"/>
    <xf numFmtId="0" fontId="4" fillId="0" borderId="11" xfId="0" applyFont="1" applyBorder="1"/>
    <xf numFmtId="170" fontId="0" fillId="0" borderId="12" xfId="0" applyNumberFormat="1" applyBorder="1"/>
    <xf numFmtId="170" fontId="0" fillId="0" borderId="13" xfId="0" applyNumberFormat="1" applyBorder="1"/>
    <xf numFmtId="0" fontId="0" fillId="0" borderId="12" xfId="0" applyBorder="1"/>
    <xf numFmtId="4" fontId="0" fillId="0" borderId="12" xfId="0" applyNumberFormat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4" fontId="0" fillId="0" borderId="14" xfId="0" applyNumberFormat="1" applyBorder="1"/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1</xdr:col>
      <xdr:colOff>0</xdr:colOff>
      <xdr:row>0</xdr:row>
      <xdr:rowOff>523875</xdr:rowOff>
    </xdr:to>
    <xdr:pic>
      <xdr:nvPicPr>
        <xdr:cNvPr id="2158" name="Picture 1" descr="SMC_Dalarna">
          <a:extLst>
            <a:ext uri="{FF2B5EF4-FFF2-40B4-BE49-F238E27FC236}">
              <a16:creationId xmlns:a16="http://schemas.microsoft.com/office/drawing/2014/main" id="{0FDF5B09-45E3-4DDC-9606-0A017960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29051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7" workbookViewId="0">
      <selection activeCell="A22" sqref="A22"/>
    </sheetView>
  </sheetViews>
  <sheetFormatPr defaultRowHeight="12.75" x14ac:dyDescent="0.2"/>
  <cols>
    <col min="1" max="1" width="45.42578125" bestFit="1" customWidth="1"/>
    <col min="2" max="2" width="13.28515625" hidden="1" customWidth="1"/>
    <col min="3" max="3" width="10.7109375" customWidth="1"/>
    <col min="4" max="4" width="4.7109375" customWidth="1"/>
    <col min="5" max="6" width="10.7109375" customWidth="1"/>
    <col min="7" max="7" width="4.5703125" customWidth="1"/>
    <col min="8" max="8" width="12.7109375" bestFit="1" customWidth="1"/>
    <col min="9" max="9" width="10.28515625" bestFit="1" customWidth="1"/>
    <col min="10" max="10" width="4.5703125" customWidth="1"/>
    <col min="11" max="11" width="10.28515625" bestFit="1" customWidth="1"/>
  </cols>
  <sheetData>
    <row r="1" spans="1:12" ht="54" customHeight="1" x14ac:dyDescent="0.2"/>
    <row r="2" spans="1:12" x14ac:dyDescent="0.2">
      <c r="A2" t="s">
        <v>0</v>
      </c>
    </row>
    <row r="4" spans="1:12" ht="16.5" thickBot="1" x14ac:dyDescent="0.3">
      <c r="A4" s="2" t="s">
        <v>31</v>
      </c>
      <c r="B4" s="2"/>
      <c r="C4" s="2"/>
      <c r="D4" s="2"/>
      <c r="E4" s="2"/>
      <c r="F4" s="2"/>
      <c r="G4" s="2"/>
      <c r="H4" s="2"/>
      <c r="I4" s="2"/>
      <c r="J4" s="2"/>
    </row>
    <row r="5" spans="1:12" ht="15" x14ac:dyDescent="0.25">
      <c r="B5" t="s">
        <v>38</v>
      </c>
      <c r="C5" s="4" t="s">
        <v>9</v>
      </c>
      <c r="E5" s="17" t="s">
        <v>21</v>
      </c>
      <c r="F5" s="18" t="s">
        <v>9</v>
      </c>
      <c r="G5" s="4"/>
      <c r="H5" s="17" t="s">
        <v>21</v>
      </c>
      <c r="I5" s="18" t="s">
        <v>9</v>
      </c>
      <c r="J5" s="4"/>
      <c r="K5" s="39" t="s">
        <v>10</v>
      </c>
    </row>
    <row r="6" spans="1:12" x14ac:dyDescent="0.2">
      <c r="C6" s="7">
        <v>44197</v>
      </c>
      <c r="E6" s="19">
        <v>43831</v>
      </c>
      <c r="F6" s="20">
        <v>43831</v>
      </c>
      <c r="G6" s="7"/>
      <c r="H6" s="19">
        <v>43466</v>
      </c>
      <c r="I6" s="20">
        <v>43466</v>
      </c>
      <c r="J6" s="7"/>
      <c r="K6" s="40">
        <v>43101</v>
      </c>
    </row>
    <row r="7" spans="1:12" x14ac:dyDescent="0.2">
      <c r="A7" s="3"/>
      <c r="B7" s="3"/>
      <c r="C7" s="8">
        <v>44561</v>
      </c>
      <c r="D7" s="3"/>
      <c r="E7" s="21">
        <v>44196</v>
      </c>
      <c r="F7" s="22">
        <v>44196</v>
      </c>
      <c r="G7" s="8"/>
      <c r="H7" s="21">
        <v>43830</v>
      </c>
      <c r="I7" s="22">
        <v>43830</v>
      </c>
      <c r="J7" s="8"/>
      <c r="K7" s="41">
        <v>43465</v>
      </c>
    </row>
    <row r="8" spans="1:12" ht="20.100000000000001" customHeight="1" x14ac:dyDescent="0.2">
      <c r="E8" s="23"/>
      <c r="F8" s="24"/>
      <c r="H8" s="23"/>
      <c r="I8" s="24"/>
      <c r="K8" s="42"/>
    </row>
    <row r="9" spans="1:12" ht="20.100000000000001" customHeight="1" x14ac:dyDescent="0.25">
      <c r="A9" s="4" t="s">
        <v>1</v>
      </c>
      <c r="B9" s="4"/>
      <c r="C9" s="4"/>
      <c r="D9" s="4"/>
      <c r="E9" s="25"/>
      <c r="F9" s="26"/>
      <c r="G9" s="4"/>
      <c r="H9" s="25"/>
      <c r="I9" s="26"/>
      <c r="J9" s="4"/>
      <c r="K9" s="42"/>
    </row>
    <row r="10" spans="1:12" ht="20.100000000000001" customHeight="1" x14ac:dyDescent="0.2">
      <c r="A10" t="s">
        <v>2</v>
      </c>
      <c r="B10">
        <v>3989</v>
      </c>
      <c r="C10" s="9">
        <v>30000</v>
      </c>
      <c r="E10" s="27">
        <v>30000</v>
      </c>
      <c r="F10" s="28">
        <v>30000</v>
      </c>
      <c r="G10" s="9"/>
      <c r="H10" s="27">
        <v>30000</v>
      </c>
      <c r="I10" s="28">
        <v>30000</v>
      </c>
      <c r="J10" s="9"/>
      <c r="K10" s="43">
        <v>30000</v>
      </c>
    </row>
    <row r="11" spans="1:12" ht="20.100000000000001" customHeight="1" x14ac:dyDescent="0.2">
      <c r="A11" t="s">
        <v>12</v>
      </c>
      <c r="B11">
        <v>3989</v>
      </c>
      <c r="C11" s="9">
        <v>100000</v>
      </c>
      <c r="E11" s="27">
        <v>113000</v>
      </c>
      <c r="F11" s="28">
        <v>100000</v>
      </c>
      <c r="G11" s="9"/>
      <c r="H11" s="27">
        <v>239105</v>
      </c>
      <c r="I11" s="28">
        <v>100000</v>
      </c>
      <c r="J11" s="9"/>
      <c r="K11" s="43">
        <v>67000</v>
      </c>
      <c r="L11" s="14"/>
    </row>
    <row r="12" spans="1:12" ht="20.100000000000001" customHeight="1" x14ac:dyDescent="0.2">
      <c r="A12" t="s">
        <v>11</v>
      </c>
      <c r="B12">
        <v>3900</v>
      </c>
      <c r="C12" s="9">
        <v>70000</v>
      </c>
      <c r="E12" s="27">
        <v>50100</v>
      </c>
      <c r="F12" s="28">
        <v>90000</v>
      </c>
      <c r="G12" s="9"/>
      <c r="H12" s="27">
        <v>97360</v>
      </c>
      <c r="I12" s="28">
        <v>50000</v>
      </c>
      <c r="J12" s="9"/>
      <c r="K12" s="43">
        <v>46200</v>
      </c>
    </row>
    <row r="13" spans="1:12" ht="20.100000000000001" customHeight="1" x14ac:dyDescent="0.2">
      <c r="A13" s="6" t="s">
        <v>13</v>
      </c>
      <c r="B13" s="6"/>
      <c r="C13" s="9"/>
      <c r="D13" s="6"/>
      <c r="E13" s="27"/>
      <c r="F13" s="28"/>
      <c r="G13" s="9"/>
      <c r="H13" s="27">
        <v>0</v>
      </c>
      <c r="I13" s="28">
        <v>2000</v>
      </c>
      <c r="J13" s="9"/>
      <c r="K13" s="43">
        <v>700</v>
      </c>
    </row>
    <row r="14" spans="1:12" ht="20.100000000000001" customHeight="1" x14ac:dyDescent="0.2">
      <c r="A14" s="1" t="s">
        <v>3</v>
      </c>
      <c r="B14" s="1"/>
      <c r="C14" s="10">
        <f>SUM(C10:C13)</f>
        <v>200000</v>
      </c>
      <c r="D14" s="1"/>
      <c r="E14" s="29">
        <f>SUM(E10:E13)</f>
        <v>193100</v>
      </c>
      <c r="F14" s="30">
        <f>SUM(F10:F13)</f>
        <v>220000</v>
      </c>
      <c r="G14" s="10"/>
      <c r="H14" s="29">
        <f>SUM(H10:H13)</f>
        <v>366465</v>
      </c>
      <c r="I14" s="30">
        <f>SUM(I10:I13)</f>
        <v>182000</v>
      </c>
      <c r="J14" s="10"/>
      <c r="K14" s="44">
        <f>SUM(K10:K13)</f>
        <v>143900</v>
      </c>
    </row>
    <row r="15" spans="1:12" ht="20.100000000000001" customHeight="1" x14ac:dyDescent="0.2">
      <c r="C15" s="9"/>
      <c r="E15" s="27"/>
      <c r="F15" s="28"/>
      <c r="G15" s="9"/>
      <c r="H15" s="27"/>
      <c r="I15" s="28"/>
      <c r="J15" s="9"/>
      <c r="K15" s="43"/>
    </row>
    <row r="16" spans="1:12" ht="20.100000000000001" customHeight="1" x14ac:dyDescent="0.2">
      <c r="A16" s="1" t="s">
        <v>4</v>
      </c>
      <c r="B16" s="1"/>
      <c r="C16" s="10"/>
      <c r="D16" s="1"/>
      <c r="E16" s="29"/>
      <c r="F16" s="30"/>
      <c r="G16" s="10"/>
      <c r="H16" s="29"/>
      <c r="I16" s="30"/>
      <c r="J16" s="10"/>
      <c r="K16" s="43"/>
    </row>
    <row r="17" spans="1:12" ht="20.100000000000001" customHeight="1" x14ac:dyDescent="0.2">
      <c r="A17" t="s">
        <v>6</v>
      </c>
      <c r="B17">
        <v>4010</v>
      </c>
      <c r="C17" s="9">
        <v>500</v>
      </c>
      <c r="E17" s="27">
        <v>400</v>
      </c>
      <c r="F17" s="28">
        <v>500</v>
      </c>
      <c r="G17" s="9"/>
      <c r="H17" s="27">
        <v>500</v>
      </c>
      <c r="I17" s="28">
        <v>10000</v>
      </c>
      <c r="J17" s="9"/>
      <c r="K17" s="43">
        <v>0</v>
      </c>
      <c r="L17" s="14" t="s">
        <v>25</v>
      </c>
    </row>
    <row r="18" spans="1:12" ht="20.100000000000001" customHeight="1" x14ac:dyDescent="0.2">
      <c r="A18" t="s">
        <v>36</v>
      </c>
      <c r="B18" s="16" t="s">
        <v>39</v>
      </c>
      <c r="C18" s="9">
        <v>2000</v>
      </c>
      <c r="E18" s="27">
        <f>361+1130.7</f>
        <v>1491.7</v>
      </c>
      <c r="F18" s="28">
        <v>3000</v>
      </c>
      <c r="G18" s="9"/>
      <c r="H18" s="27">
        <f>8987+7000</f>
        <v>15987</v>
      </c>
      <c r="I18" s="28"/>
      <c r="J18" s="9"/>
      <c r="K18" s="43"/>
      <c r="L18" s="14" t="s">
        <v>37</v>
      </c>
    </row>
    <row r="19" spans="1:12" ht="20.100000000000001" customHeight="1" x14ac:dyDescent="0.2">
      <c r="A19" s="15" t="s">
        <v>29</v>
      </c>
      <c r="B19" s="15"/>
      <c r="C19" s="47">
        <v>0</v>
      </c>
      <c r="D19" s="15"/>
      <c r="E19" s="27">
        <v>9618</v>
      </c>
      <c r="F19" s="28">
        <v>10000</v>
      </c>
      <c r="G19" s="9"/>
      <c r="H19" s="27">
        <f>10297+500</f>
        <v>10797</v>
      </c>
      <c r="I19" s="28">
        <v>13000</v>
      </c>
      <c r="J19" s="9"/>
      <c r="K19" s="43">
        <v>0</v>
      </c>
      <c r="L19" s="14" t="s">
        <v>27</v>
      </c>
    </row>
    <row r="20" spans="1:12" ht="20.100000000000001" customHeight="1" x14ac:dyDescent="0.2">
      <c r="A20" s="6" t="s">
        <v>14</v>
      </c>
      <c r="B20" s="6">
        <v>4110</v>
      </c>
      <c r="C20" s="9">
        <v>25000</v>
      </c>
      <c r="D20" s="6"/>
      <c r="E20" s="27">
        <v>84.34</v>
      </c>
      <c r="F20" s="28">
        <v>25000</v>
      </c>
      <c r="G20" s="9"/>
      <c r="H20" s="27">
        <v>50397</v>
      </c>
      <c r="I20" s="28">
        <v>20000</v>
      </c>
      <c r="J20" s="9"/>
      <c r="K20" s="43">
        <v>39900</v>
      </c>
      <c r="L20" s="14" t="s">
        <v>41</v>
      </c>
    </row>
    <row r="21" spans="1:12" ht="20.100000000000001" customHeight="1" x14ac:dyDescent="0.2">
      <c r="A21" s="6" t="s">
        <v>15</v>
      </c>
      <c r="B21" s="6">
        <v>4601</v>
      </c>
      <c r="C21" s="9">
        <v>30000</v>
      </c>
      <c r="D21" s="6"/>
      <c r="E21" s="27">
        <v>25831.040000000001</v>
      </c>
      <c r="F21" s="28">
        <v>40000</v>
      </c>
      <c r="G21" s="9"/>
      <c r="H21" s="27">
        <f>40269+2853+1148.66</f>
        <v>44270.66</v>
      </c>
      <c r="I21" s="28">
        <v>50000</v>
      </c>
      <c r="J21" s="9"/>
      <c r="K21" s="43">
        <v>28000</v>
      </c>
      <c r="L21" s="14"/>
    </row>
    <row r="22" spans="1:12" ht="20.100000000000001" customHeight="1" x14ac:dyDescent="0.2">
      <c r="A22" s="6" t="s">
        <v>16</v>
      </c>
      <c r="B22" s="15">
        <v>7330</v>
      </c>
      <c r="C22" s="9">
        <v>5000</v>
      </c>
      <c r="D22" s="6"/>
      <c r="E22" s="27">
        <v>837</v>
      </c>
      <c r="F22" s="28">
        <v>10000</v>
      </c>
      <c r="G22" s="9"/>
      <c r="H22" s="27">
        <v>2326.5</v>
      </c>
      <c r="I22" s="28">
        <v>15000</v>
      </c>
      <c r="J22" s="9"/>
      <c r="K22" s="43">
        <v>13000</v>
      </c>
      <c r="L22" s="14"/>
    </row>
    <row r="23" spans="1:12" ht="20.100000000000001" customHeight="1" x14ac:dyDescent="0.2">
      <c r="A23" s="6" t="s">
        <v>17</v>
      </c>
      <c r="B23" s="15">
        <v>7310</v>
      </c>
      <c r="C23" s="9">
        <v>15000</v>
      </c>
      <c r="D23" s="6"/>
      <c r="E23" s="27">
        <v>7471.8</v>
      </c>
      <c r="F23" s="28">
        <v>25000</v>
      </c>
      <c r="G23" s="9"/>
      <c r="H23" s="27">
        <v>26400.6</v>
      </c>
      <c r="I23" s="28">
        <v>25000</v>
      </c>
      <c r="J23" s="9"/>
      <c r="K23" s="43">
        <v>31700</v>
      </c>
      <c r="L23" s="14"/>
    </row>
    <row r="24" spans="1:12" ht="20.100000000000001" customHeight="1" x14ac:dyDescent="0.2">
      <c r="A24" s="6" t="s">
        <v>22</v>
      </c>
      <c r="B24" s="15">
        <v>4600</v>
      </c>
      <c r="C24" s="9">
        <v>40000</v>
      </c>
      <c r="D24" s="6"/>
      <c r="E24" s="27">
        <v>28386</v>
      </c>
      <c r="F24" s="28">
        <v>50000</v>
      </c>
      <c r="G24" s="9"/>
      <c r="H24" s="27">
        <f>54880+2016</f>
        <v>56896</v>
      </c>
      <c r="I24" s="28"/>
      <c r="J24" s="9"/>
      <c r="K24" s="43"/>
      <c r="L24" s="14" t="s">
        <v>26</v>
      </c>
    </row>
    <row r="25" spans="1:12" ht="20.100000000000001" customHeight="1" x14ac:dyDescent="0.2">
      <c r="A25" s="15" t="s">
        <v>40</v>
      </c>
      <c r="B25" s="15">
        <v>5420</v>
      </c>
      <c r="C25" s="9">
        <v>3000</v>
      </c>
      <c r="D25" s="6"/>
      <c r="E25" s="27">
        <v>2211.25</v>
      </c>
      <c r="F25" s="28">
        <v>3000</v>
      </c>
      <c r="G25" s="9"/>
      <c r="H25" s="27">
        <f>2756+947</f>
        <v>3703</v>
      </c>
      <c r="I25" s="28">
        <v>8000</v>
      </c>
      <c r="J25" s="9"/>
      <c r="K25" s="43">
        <v>28700</v>
      </c>
      <c r="L25" s="14" t="s">
        <v>30</v>
      </c>
    </row>
    <row r="26" spans="1:12" ht="20.100000000000001" customHeight="1" x14ac:dyDescent="0.2">
      <c r="A26" s="6" t="s">
        <v>20</v>
      </c>
      <c r="B26" s="15">
        <v>4610</v>
      </c>
      <c r="C26" s="9">
        <v>40000</v>
      </c>
      <c r="D26" s="6"/>
      <c r="E26" s="27">
        <v>29025</v>
      </c>
      <c r="F26" s="28">
        <v>20000</v>
      </c>
      <c r="G26" s="9"/>
      <c r="H26" s="27">
        <v>19625</v>
      </c>
      <c r="I26" s="28">
        <v>20000</v>
      </c>
      <c r="J26" s="9"/>
      <c r="K26" s="43">
        <v>4500</v>
      </c>
      <c r="L26" s="14"/>
    </row>
    <row r="27" spans="1:12" ht="20.100000000000001" customHeight="1" x14ac:dyDescent="0.2">
      <c r="A27" s="6" t="s">
        <v>18</v>
      </c>
      <c r="B27" s="15">
        <v>4120</v>
      </c>
      <c r="C27" s="9">
        <v>10000</v>
      </c>
      <c r="D27" s="6"/>
      <c r="E27" s="27">
        <v>8215</v>
      </c>
      <c r="F27" s="28">
        <v>10000</v>
      </c>
      <c r="G27" s="9"/>
      <c r="H27" s="27">
        <v>11752</v>
      </c>
      <c r="I27" s="28">
        <v>0</v>
      </c>
      <c r="J27" s="9"/>
      <c r="K27" s="43">
        <v>0</v>
      </c>
      <c r="L27" s="14" t="s">
        <v>32</v>
      </c>
    </row>
    <row r="28" spans="1:12" ht="20.100000000000001" customHeight="1" x14ac:dyDescent="0.2">
      <c r="A28" s="6" t="s">
        <v>7</v>
      </c>
      <c r="B28" s="15">
        <v>6570</v>
      </c>
      <c r="C28" s="11">
        <v>3000</v>
      </c>
      <c r="D28" s="6"/>
      <c r="E28" s="31">
        <v>2190.83</v>
      </c>
      <c r="F28" s="32">
        <v>3000</v>
      </c>
      <c r="G28" s="11"/>
      <c r="H28" s="31">
        <v>2012.5</v>
      </c>
      <c r="I28" s="32">
        <v>2000</v>
      </c>
      <c r="J28" s="11"/>
      <c r="K28" s="43">
        <v>2000</v>
      </c>
      <c r="L28" s="14"/>
    </row>
    <row r="29" spans="1:12" ht="20.100000000000001" customHeight="1" x14ac:dyDescent="0.2">
      <c r="A29" s="6" t="s">
        <v>8</v>
      </c>
      <c r="B29" s="15">
        <v>5930</v>
      </c>
      <c r="C29" s="12">
        <v>15000</v>
      </c>
      <c r="D29" s="6"/>
      <c r="E29" s="33">
        <v>2907.31</v>
      </c>
      <c r="F29" s="34">
        <v>4000</v>
      </c>
      <c r="G29" s="12"/>
      <c r="H29" s="33">
        <f>16602-10297</f>
        <v>6305</v>
      </c>
      <c r="I29" s="34">
        <v>2500</v>
      </c>
      <c r="J29" s="12"/>
      <c r="K29" s="43">
        <v>500</v>
      </c>
      <c r="L29" s="14" t="s">
        <v>24</v>
      </c>
    </row>
    <row r="30" spans="1:12" ht="20.100000000000001" customHeight="1" x14ac:dyDescent="0.2">
      <c r="A30" s="15" t="s">
        <v>28</v>
      </c>
      <c r="B30" s="15">
        <v>6391</v>
      </c>
      <c r="C30" s="12">
        <v>10000</v>
      </c>
      <c r="D30" s="15"/>
      <c r="E30" s="33">
        <v>5080</v>
      </c>
      <c r="F30" s="34">
        <v>15000</v>
      </c>
      <c r="G30" s="12"/>
      <c r="H30" s="33">
        <v>12024</v>
      </c>
      <c r="I30" s="34"/>
      <c r="J30" s="12"/>
      <c r="K30" s="43"/>
      <c r="L30" s="14"/>
    </row>
    <row r="31" spans="1:12" ht="20.100000000000001" customHeight="1" x14ac:dyDescent="0.2">
      <c r="A31" s="6" t="s">
        <v>19</v>
      </c>
      <c r="B31" s="15">
        <v>6390</v>
      </c>
      <c r="C31" s="12">
        <v>1000</v>
      </c>
      <c r="D31" s="6"/>
      <c r="E31" s="33">
        <v>940</v>
      </c>
      <c r="F31" s="34">
        <v>1500</v>
      </c>
      <c r="G31" s="12"/>
      <c r="H31" s="33"/>
      <c r="I31" s="34">
        <v>1000</v>
      </c>
      <c r="J31" s="12"/>
      <c r="K31" s="43">
        <v>0</v>
      </c>
      <c r="L31" s="14" t="s">
        <v>34</v>
      </c>
    </row>
    <row r="32" spans="1:12" ht="20.100000000000001" customHeight="1" x14ac:dyDescent="0.2">
      <c r="A32" s="15" t="s">
        <v>33</v>
      </c>
      <c r="B32" s="15">
        <v>6310</v>
      </c>
      <c r="C32" s="12">
        <v>500</v>
      </c>
      <c r="D32" s="6"/>
      <c r="E32" s="33">
        <v>533</v>
      </c>
      <c r="F32" s="34"/>
      <c r="G32" s="12"/>
      <c r="H32" s="33"/>
      <c r="I32" s="34"/>
      <c r="J32" s="12"/>
      <c r="K32" s="43"/>
      <c r="L32" s="14" t="s">
        <v>35</v>
      </c>
    </row>
    <row r="33" spans="1:12" ht="20.100000000000001" customHeight="1" thickBot="1" x14ac:dyDescent="0.25">
      <c r="A33" s="1" t="s">
        <v>5</v>
      </c>
      <c r="B33" s="13"/>
      <c r="C33" s="13">
        <f>SUM(C17:C32)</f>
        <v>200000</v>
      </c>
      <c r="D33" s="1"/>
      <c r="E33" s="35">
        <f>SUM(E17:E32)</f>
        <v>125222.27</v>
      </c>
      <c r="F33" s="36">
        <f>SUM(F17:F31)</f>
        <v>220000</v>
      </c>
      <c r="G33" s="13"/>
      <c r="H33" s="35">
        <f>SUM(H17:H31)</f>
        <v>262996.26</v>
      </c>
      <c r="I33" s="36">
        <f>SUM(I17:I31)</f>
        <v>166500</v>
      </c>
      <c r="J33" s="13"/>
      <c r="K33" s="45">
        <f>SUM(K17:K31)</f>
        <v>148300</v>
      </c>
      <c r="L33" s="14"/>
    </row>
    <row r="34" spans="1:12" ht="20.100000000000001" customHeight="1" thickBot="1" x14ac:dyDescent="0.3">
      <c r="A34" s="4" t="s">
        <v>23</v>
      </c>
      <c r="B34" s="4"/>
      <c r="C34" s="9">
        <f>C14-C33</f>
        <v>0</v>
      </c>
      <c r="D34" s="4"/>
      <c r="E34" s="37">
        <f>E14-E33</f>
        <v>67877.73</v>
      </c>
      <c r="F34" s="38">
        <f>+F14-F33</f>
        <v>0</v>
      </c>
      <c r="G34" s="9"/>
      <c r="H34" s="37">
        <f>H14-H33</f>
        <v>103468.73999999999</v>
      </c>
      <c r="I34" s="38">
        <f>+I14-I33</f>
        <v>15500</v>
      </c>
      <c r="J34" s="9"/>
      <c r="K34" s="46">
        <f>+K14-K33</f>
        <v>-4400</v>
      </c>
    </row>
    <row r="35" spans="1:12" x14ac:dyDescent="0.2">
      <c r="A35" s="5"/>
      <c r="B35" s="5"/>
      <c r="C35" s="11"/>
      <c r="D35" s="5"/>
      <c r="E35" s="11"/>
      <c r="F35" s="11"/>
      <c r="G35" s="11"/>
      <c r="H35" s="11"/>
      <c r="I35" s="11"/>
      <c r="J35" s="11"/>
      <c r="K35" s="9"/>
    </row>
    <row r="36" spans="1:12" x14ac:dyDescent="0.2">
      <c r="C36" s="9"/>
      <c r="E36" s="9"/>
      <c r="F36" s="9"/>
      <c r="G36" s="9"/>
      <c r="H36" s="9"/>
      <c r="I36" s="9"/>
      <c r="J36" s="9"/>
      <c r="K36" s="9"/>
    </row>
  </sheetData>
  <phoneticPr fontId="3" type="noConversion"/>
  <pageMargins left="0.6692913385826772" right="0.35433070866141736" top="0.70866141732283472" bottom="0.62992125984251968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Plan Budget 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Runegård</dc:creator>
  <cp:lastModifiedBy>Mathias Bauer</cp:lastModifiedBy>
  <cp:lastPrinted>2016-10-19T16:11:49Z</cp:lastPrinted>
  <dcterms:created xsi:type="dcterms:W3CDTF">2004-09-15T19:21:58Z</dcterms:created>
  <dcterms:modified xsi:type="dcterms:W3CDTF">2021-03-11T17:01:51Z</dcterms:modified>
</cp:coreProperties>
</file>